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S:\3.Accounting\3.6 Consolidated\2026\Q2'26\2.FS\SET file\"/>
    </mc:Choice>
  </mc:AlternateContent>
  <xr:revisionPtr revIDLastSave="0" documentId="13_ncr:1_{B58C0D1E-51DB-4EA2-9554-BBC6383D21C2}" xr6:coauthVersionLast="47" xr6:coauthVersionMax="47" xr10:uidLastSave="{00000000-0000-0000-0000-000000000000}"/>
  <bookViews>
    <workbookView xWindow="28680" yWindow="-120" windowWidth="29040" windowHeight="15720" tabRatio="721" firstSheet="6" activeTab="6" xr2:uid="{00000000-000D-0000-FFFF-FFFF00000000}"/>
  </bookViews>
  <sheets>
    <sheet name="000000" sheetId="2" state="veryHidden" r:id="rId1"/>
    <sheet name="100000" sheetId="3" state="veryHidden" r:id="rId2"/>
    <sheet name="200000" sheetId="4" state="veryHidden" r:id="rId3"/>
    <sheet name="300000" sheetId="5" state="veryHidden" r:id="rId4"/>
    <sheet name="400000" sheetId="6" state="veryHidden" r:id="rId5"/>
    <sheet name="500000" sheetId="7" state="veryHidden" r:id="rId6"/>
    <sheet name="BS 3-5" sheetId="35" r:id="rId7"/>
    <sheet name="PL 3m 6" sheetId="36" r:id="rId8"/>
    <sheet name="PL 6m 7" sheetId="38" r:id="rId9"/>
    <sheet name="Conso 8" sheetId="24" r:id="rId10"/>
    <sheet name="Company 9" sheetId="27" r:id="rId11"/>
    <sheet name="CF 10-11" sheetId="29" r:id="rId12"/>
  </sheets>
  <definedNames>
    <definedName name="__123Graph_A" localSheetId="7" hidden="1">#REF!</definedName>
    <definedName name="__123Graph_A" localSheetId="8" hidden="1">#REF!</definedName>
    <definedName name="__123Graph_A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'Conso 8'!#REF!</definedName>
    <definedName name="_Key1" localSheetId="7" hidden="1">#REF!</definedName>
    <definedName name="_Key1" localSheetId="8" hidden="1">#REF!</definedName>
    <definedName name="_Key1" hidden="1">#REF!</definedName>
    <definedName name="_Key2" localSheetId="7" hidden="1">#REF!</definedName>
    <definedName name="_Key2" localSheetId="8" hidden="1">#REF!</definedName>
    <definedName name="_Key2" hidden="1">#REF!</definedName>
    <definedName name="_Order1" hidden="1">255</definedName>
    <definedName name="_Order2" hidden="1">255</definedName>
    <definedName name="_Sort" localSheetId="7" hidden="1">#REF!</definedName>
    <definedName name="_Sort" localSheetId="8" hidden="1">#REF!</definedName>
    <definedName name="_Sort" hidden="1">#REF!</definedName>
    <definedName name="_Table1_Out" hidden="1">#REF!</definedName>
    <definedName name="a" localSheetId="7" hidden="1">#REF!</definedName>
    <definedName name="a" localSheetId="8" hidden="1">#REF!</definedName>
    <definedName name="a" hidden="1">#REF!</definedName>
    <definedName name="aaa" hidden="1">#REF!</definedName>
    <definedName name="aaaa" hidden="1">#REF!</definedName>
    <definedName name="Access_Button" hidden="1">"recSPC1_Sheet9_List"</definedName>
    <definedName name="AccessDatabase" hidden="1">"\\Suchart\suchart\ATHAPORN\recSPC1.mdb"</definedName>
    <definedName name="AS2DocOpenMode" hidden="1">"AS2DocumentEdit"</definedName>
    <definedName name="b" localSheetId="7" hidden="1">#REF!</definedName>
    <definedName name="b" localSheetId="8" hidden="1">#REF!</definedName>
    <definedName name="b" hidden="1">#REF!</definedName>
    <definedName name="bank" hidden="1">#REF!</definedName>
    <definedName name="book" localSheetId="7" hidden="1">#REF!</definedName>
    <definedName name="book" localSheetId="8" hidden="1">#REF!</definedName>
    <definedName name="book" hidden="1">#REF!</definedName>
    <definedName name="dv" hidden="1">#REF!</definedName>
    <definedName name="egre" localSheetId="7" hidden="1">#REF!</definedName>
    <definedName name="egre" localSheetId="8" hidden="1">#REF!</definedName>
    <definedName name="egre" hidden="1">#REF!</definedName>
    <definedName name="ert" localSheetId="7" hidden="1">#REF!</definedName>
    <definedName name="ert" localSheetId="8" hidden="1">#REF!</definedName>
    <definedName name="ert" hidden="1">#REF!</definedName>
    <definedName name="fill" hidden="1">#REF!</definedName>
    <definedName name="h" localSheetId="7" hidden="1">#REF!</definedName>
    <definedName name="h" localSheetId="8" hidden="1">#REF!</definedName>
    <definedName name="h" hidden="1">#REF!</definedName>
    <definedName name="hitech" hidden="1">#REF!</definedName>
    <definedName name="hjk" hidden="1">#REF!</definedName>
    <definedName name="HTH" localSheetId="7" hidden="1">#REF!</definedName>
    <definedName name="HTH" localSheetId="8" hidden="1">#REF!</definedName>
    <definedName name="HTH" hidden="1">#REF!</definedName>
    <definedName name="HTML_CodePage" hidden="1">874</definedName>
    <definedName name="HTML_Control" localSheetId="7" hidden="1">{"'Monthly'!$A$3:$U$60"}</definedName>
    <definedName name="HTML_Control" localSheetId="8" hidden="1">{"'Monthly'!$A$3:$U$60"}</definedName>
    <definedName name="HTML_Control" hidden="1">{"'Monthly'!$A$3:$U$60"}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"\\Der2\vol1\DATABANK\DOWNLOAD\Tab6-1.htm"</definedName>
    <definedName name="HTML_PathTemplate" hidden="1">"\\Der2\vol1\DATABANK\DOWNLOAD\HEAD6-1.HTM"</definedName>
    <definedName name="kkk" localSheetId="7" hidden="1">#REF!</definedName>
    <definedName name="kkk" localSheetId="8" hidden="1">#REF!</definedName>
    <definedName name="kkk" hidden="1">#REF!</definedName>
    <definedName name="lloo" hidden="1">#REF!</definedName>
    <definedName name="n" hidden="1">#REF!</definedName>
    <definedName name="pae" localSheetId="7" hidden="1">#REF!</definedName>
    <definedName name="pae" localSheetId="8" hidden="1">#REF!</definedName>
    <definedName name="pae" hidden="1">#REF!</definedName>
    <definedName name="pom" localSheetId="7" hidden="1">#REF!</definedName>
    <definedName name="pom" localSheetId="8" hidden="1">#REF!</definedName>
    <definedName name="pom" hidden="1">#REF!</definedName>
    <definedName name="_xlnm.Print_Area" localSheetId="6">'BS 3-5'!$A$1:$J$102</definedName>
    <definedName name="_xlnm.Print_Area" localSheetId="11">'CF 10-11'!$A$1:$K$139</definedName>
    <definedName name="_xlnm.Print_Area" localSheetId="10">'Company 9'!$A$1:$L$41</definedName>
    <definedName name="_xlnm.Print_Area" localSheetId="9">'Conso 8'!$A$1:$P$42</definedName>
    <definedName name="_xlnm.Print_Area" localSheetId="7">'PL 3m 6'!$A$1:$L$42</definedName>
    <definedName name="_xlnm.Print_Area" localSheetId="8">'PL 6m 7'!$A$1:$L$42</definedName>
    <definedName name="qw" localSheetId="7" hidden="1">#REF!</definedName>
    <definedName name="qw" localSheetId="8" hidden="1">#REF!</definedName>
    <definedName name="qw" hidden="1">#REF!</definedName>
    <definedName name="rhrt" localSheetId="7" hidden="1">#REF!</definedName>
    <definedName name="rhrt" localSheetId="8" hidden="1">#REF!</definedName>
    <definedName name="rhrt" hidden="1">#REF!</definedName>
    <definedName name="sfsf2" localSheetId="7" hidden="1">#REF!</definedName>
    <definedName name="sfsf2" localSheetId="8" hidden="1">#REF!</definedName>
    <definedName name="sfsf2" hidden="1">#REF!</definedName>
    <definedName name="sfsfs" localSheetId="7" hidden="1">#REF!</definedName>
    <definedName name="sfsfs" localSheetId="8" hidden="1">#REF!</definedName>
    <definedName name="sfsfs" hidden="1">#REF!</definedName>
    <definedName name="sgf" localSheetId="7" hidden="1">#REF!</definedName>
    <definedName name="sgf" localSheetId="8" hidden="1">#REF!</definedName>
    <definedName name="sgf" hidden="1">#REF!</definedName>
    <definedName name="sgr" hidden="1">#REF!</definedName>
    <definedName name="su" hidden="1">#REF!</definedName>
    <definedName name="t" localSheetId="7" hidden="1">#REF!</definedName>
    <definedName name="t" localSheetId="8" hidden="1">#REF!</definedName>
    <definedName name="t" hidden="1">#REF!</definedName>
    <definedName name="TextRefCopyRangeCount" hidden="1">54</definedName>
    <definedName name="tjy" localSheetId="7" hidden="1">#REF!</definedName>
    <definedName name="tjy" localSheetId="8" hidden="1">#REF!</definedName>
    <definedName name="tjy" hidden="1">#REF!</definedName>
    <definedName name="wefwe" localSheetId="7" hidden="1">#REF!</definedName>
    <definedName name="wefwe" localSheetId="8" hidden="1">#REF!</definedName>
    <definedName name="wefwe" hidden="1">#REF!</definedName>
    <definedName name="y" localSheetId="7" hidden="1">#REF!</definedName>
    <definedName name="y" localSheetId="8" hidden="1">#REF!</definedName>
    <definedName name="y" hidden="1">#REF!</definedName>
    <definedName name="เ" localSheetId="7" hidden="1">#REF!</definedName>
    <definedName name="เ" localSheetId="8" hidden="1">#REF!</definedName>
    <definedName name="เ" hidden="1">#REF!</definedName>
    <definedName name="ฆ๋ฒ?ฏธ๋?" hidden="1">#REF!</definedName>
    <definedName name="ด" hidden="1">#REF!</definedName>
    <definedName name="เท" hidden="1">#REF!</definedName>
    <definedName name="ฟภ์" localSheetId="7" hidden="1">#REF!</definedName>
    <definedName name="ฟภ์" localSheetId="8" hidden="1">#REF!</definedName>
    <definedName name="ฟภ์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5" i="24" l="1"/>
  <c r="J35" i="24"/>
  <c r="H35" i="24"/>
  <c r="F35" i="24"/>
  <c r="D35" i="24"/>
  <c r="L39" i="24"/>
  <c r="J39" i="24"/>
  <c r="H39" i="24"/>
  <c r="F39" i="24"/>
  <c r="D39" i="24"/>
  <c r="J20" i="24"/>
  <c r="L20" i="24"/>
  <c r="H20" i="24"/>
  <c r="F20" i="24"/>
  <c r="D20" i="24"/>
  <c r="L16" i="24"/>
  <c r="J16" i="24"/>
  <c r="H16" i="24"/>
  <c r="F16" i="24"/>
  <c r="D16" i="24"/>
  <c r="G101" i="29" l="1"/>
  <c r="K101" i="29"/>
  <c r="K13" i="29"/>
  <c r="I13" i="29"/>
  <c r="G13" i="29"/>
  <c r="E13" i="29"/>
  <c r="K12" i="29"/>
  <c r="I12" i="29"/>
  <c r="G12" i="29"/>
  <c r="E12" i="29"/>
  <c r="P15" i="24"/>
  <c r="L41" i="24"/>
  <c r="D97" i="35" s="1"/>
  <c r="J41" i="24"/>
  <c r="H41" i="24"/>
  <c r="F41" i="24"/>
  <c r="D41" i="24"/>
  <c r="J34" i="27"/>
  <c r="H34" i="27"/>
  <c r="F34" i="27"/>
  <c r="D34" i="27"/>
  <c r="L33" i="27"/>
  <c r="D15" i="27"/>
  <c r="L15" i="27" s="1"/>
  <c r="J15" i="27"/>
  <c r="H15" i="27"/>
  <c r="F15" i="27"/>
  <c r="L14" i="27"/>
  <c r="N35" i="24"/>
  <c r="P35" i="24" s="1"/>
  <c r="P34" i="24"/>
  <c r="N16" i="24"/>
  <c r="L21" i="38"/>
  <c r="J21" i="38"/>
  <c r="H21" i="38"/>
  <c r="F21" i="38"/>
  <c r="J13" i="38"/>
  <c r="F13" i="38"/>
  <c r="H13" i="38"/>
  <c r="L13" i="38"/>
  <c r="L34" i="27" l="1"/>
  <c r="F23" i="38"/>
  <c r="F29" i="38" s="1"/>
  <c r="F31" i="38" s="1"/>
  <c r="N38" i="24" s="1"/>
  <c r="N39" i="24" s="1"/>
  <c r="N41" i="24" s="1"/>
  <c r="D98" i="35" s="1"/>
  <c r="P16" i="24"/>
  <c r="H23" i="38"/>
  <c r="H29" i="38" s="1"/>
  <c r="H31" i="38" s="1"/>
  <c r="H36" i="38" s="1"/>
  <c r="L23" i="38"/>
  <c r="L29" i="38" s="1"/>
  <c r="L31" i="38" s="1"/>
  <c r="L36" i="38" s="1"/>
  <c r="J23" i="38"/>
  <c r="J29" i="38" s="1"/>
  <c r="J31" i="38" s="1"/>
  <c r="J36" i="38" s="1"/>
  <c r="L33" i="38" l="1"/>
  <c r="L39" i="38" s="1"/>
  <c r="F33" i="38"/>
  <c r="E10" i="29" s="1"/>
  <c r="F36" i="38"/>
  <c r="J33" i="38"/>
  <c r="H33" i="38"/>
  <c r="J18" i="27"/>
  <c r="H39" i="38"/>
  <c r="G10" i="29"/>
  <c r="G38" i="29" s="1"/>
  <c r="N19" i="24"/>
  <c r="F39" i="38" l="1"/>
  <c r="K10" i="29"/>
  <c r="J39" i="38"/>
  <c r="J37" i="27"/>
  <c r="I10" i="29"/>
  <c r="F99" i="35" l="1"/>
  <c r="F34" i="35"/>
  <c r="L21" i="36" l="1"/>
  <c r="H21" i="36"/>
  <c r="F21" i="36" l="1"/>
  <c r="J29" i="27" l="1"/>
  <c r="H29" i="27"/>
  <c r="F29" i="27"/>
  <c r="D29" i="27"/>
  <c r="L28" i="27"/>
  <c r="P29" i="24"/>
  <c r="N30" i="24"/>
  <c r="L30" i="24"/>
  <c r="J30" i="24"/>
  <c r="H30" i="24"/>
  <c r="F30" i="24"/>
  <c r="D30" i="24"/>
  <c r="P30" i="24" l="1"/>
  <c r="L29" i="27"/>
  <c r="I104" i="29" l="1"/>
  <c r="E104" i="29"/>
  <c r="L13" i="36"/>
  <c r="J13" i="36"/>
  <c r="H13" i="36"/>
  <c r="F13" i="36"/>
  <c r="L23" i="36" l="1"/>
  <c r="H23" i="36"/>
  <c r="F23" i="36"/>
  <c r="L29" i="36" l="1"/>
  <c r="H29" i="36"/>
  <c r="F29" i="36"/>
  <c r="H31" i="36" l="1"/>
  <c r="L31" i="36"/>
  <c r="F31" i="36"/>
  <c r="L36" i="36" l="1"/>
  <c r="L33" i="36"/>
  <c r="H36" i="36"/>
  <c r="H33" i="36"/>
  <c r="F36" i="36"/>
  <c r="F33" i="36"/>
  <c r="H39" i="36" l="1"/>
  <c r="L39" i="36"/>
  <c r="F39" i="36"/>
  <c r="J22" i="24" l="1"/>
  <c r="F22" i="24"/>
  <c r="F38" i="27" l="1"/>
  <c r="F40" i="27" s="1"/>
  <c r="L24" i="27"/>
  <c r="F19" i="27"/>
  <c r="F21" i="27" s="1"/>
  <c r="K89" i="29" l="1"/>
  <c r="G89" i="29"/>
  <c r="J19" i="27" l="1"/>
  <c r="J21" i="27" s="1"/>
  <c r="H19" i="35" l="1"/>
  <c r="K38" i="29" l="1"/>
  <c r="G62" i="29"/>
  <c r="H19" i="27"/>
  <c r="H21" i="27" s="1"/>
  <c r="D19" i="27"/>
  <c r="D21" i="27" s="1"/>
  <c r="L22" i="24"/>
  <c r="H22" i="24"/>
  <c r="D22" i="24"/>
  <c r="K62" i="29" l="1"/>
  <c r="G66" i="29"/>
  <c r="P11" i="24"/>
  <c r="L10" i="27"/>
  <c r="F19" i="35"/>
  <c r="J61" i="35"/>
  <c r="F61" i="35"/>
  <c r="G103" i="29" l="1"/>
  <c r="K66" i="29"/>
  <c r="F36" i="35"/>
  <c r="H38" i="27"/>
  <c r="D38" i="27"/>
  <c r="D40" i="27" s="1"/>
  <c r="H40" i="27" l="1"/>
  <c r="H97" i="35" s="1"/>
  <c r="K103" i="29"/>
  <c r="G105" i="29"/>
  <c r="D73" i="35" l="1"/>
  <c r="J99" i="35" l="1"/>
  <c r="J73" i="35"/>
  <c r="F73" i="35"/>
  <c r="H61" i="35"/>
  <c r="D61" i="35"/>
  <c r="J34" i="35"/>
  <c r="J19" i="35"/>
  <c r="D74" i="35" l="1"/>
  <c r="J36" i="35"/>
  <c r="F74" i="35"/>
  <c r="J74" i="35"/>
  <c r="F101" i="35" l="1"/>
  <c r="J101" i="35"/>
  <c r="J103" i="35" l="1"/>
  <c r="F103" i="35"/>
  <c r="K105" i="29"/>
  <c r="N20" i="24" l="1"/>
  <c r="P19" i="24"/>
  <c r="P20" i="24" s="1"/>
  <c r="P22" i="24" s="1"/>
  <c r="L18" i="27"/>
  <c r="L19" i="27" s="1"/>
  <c r="L21" i="27" s="1"/>
  <c r="P25" i="24" l="1"/>
  <c r="N22" i="24"/>
  <c r="H73" i="35" l="1"/>
  <c r="H74" i="35" s="1"/>
  <c r="P38" i="24" l="1"/>
  <c r="P39" i="24" s="1"/>
  <c r="P41" i="24" s="1"/>
  <c r="D99" i="35" l="1"/>
  <c r="D101" i="35" l="1"/>
  <c r="D34" i="35" l="1"/>
  <c r="D19" i="35" l="1"/>
  <c r="D36" i="35" l="1"/>
  <c r="D103" i="35" s="1"/>
  <c r="J21" i="36" l="1"/>
  <c r="J23" i="36" s="1"/>
  <c r="H34" i="35" l="1"/>
  <c r="H36" i="35" s="1"/>
  <c r="J29" i="36"/>
  <c r="J31" i="36" l="1"/>
  <c r="J33" i="36" l="1"/>
  <c r="J39" i="36" s="1"/>
  <c r="J36" i="36"/>
  <c r="J38" i="27" l="1"/>
  <c r="L37" i="27"/>
  <c r="L38" i="27" s="1"/>
  <c r="L40" i="27" s="1"/>
  <c r="J40" i="27" l="1"/>
  <c r="H98" i="35" s="1"/>
  <c r="H99" i="35" s="1"/>
  <c r="H101" i="35" l="1"/>
  <c r="H103" i="35" s="1"/>
  <c r="I38" i="29" l="1"/>
  <c r="I62" i="29" l="1"/>
  <c r="I89" i="29" l="1"/>
  <c r="I101" i="29"/>
  <c r="I66" i="29" l="1"/>
  <c r="I103" i="29" s="1"/>
  <c r="I105" i="29" s="1"/>
  <c r="E38" i="29" l="1"/>
  <c r="E89" i="29" l="1"/>
  <c r="E101" i="29" l="1"/>
  <c r="E62" i="29"/>
  <c r="E66" i="29" s="1"/>
  <c r="E103" i="29" l="1"/>
  <c r="E105" i="29" s="1"/>
</calcChain>
</file>

<file path=xl/sharedStrings.xml><?xml version="1.0" encoding="utf-8"?>
<sst xmlns="http://schemas.openxmlformats.org/spreadsheetml/2006/main" count="421" uniqueCount="239">
  <si>
    <t xml:space="preserve">บริษัท วีรันดา รีสอร์ท จำกัด (มหาชน) และบริษัทย่อย </t>
  </si>
  <si>
    <t>งบฐานะการเงิน</t>
  </si>
  <si>
    <t>งบการเงินรวม</t>
  </si>
  <si>
    <t>งบการเงินเฉพาะกิจการ</t>
  </si>
  <si>
    <t>31 ธันวาคม</t>
  </si>
  <si>
    <t>สินทรัพย์</t>
  </si>
  <si>
    <t>หมายเหตุ</t>
  </si>
  <si>
    <t>(ไม่ได้ตรวจสอบ)</t>
  </si>
  <si>
    <t>(พันบาท)</t>
  </si>
  <si>
    <t>สินทรัพย์หมุนเวียน</t>
  </si>
  <si>
    <t>เงินสดและรายการเทียบเท่าเงินสด</t>
  </si>
  <si>
    <t>2</t>
  </si>
  <si>
    <t>ลูกหนี้การค้าและลูกหนี้อื่น</t>
  </si>
  <si>
    <t>2, 3</t>
  </si>
  <si>
    <t>สินค้าคงเหลือ</t>
  </si>
  <si>
    <t>อสังหาริมทรัพย์พัฒนาเพื่อขาย</t>
  </si>
  <si>
    <t>4</t>
  </si>
  <si>
    <t>เงินจ่ายล่วงหน้าค่าที่ดินและค่าก่อสร้าง</t>
  </si>
  <si>
    <t xml:space="preserve">      อสังหาริมทรัพย์พัฒนาเพื่อขาย</t>
  </si>
  <si>
    <t>ต้นทุนในการได้มาซึ่งสัญญาที่ทำกับลูกค้า</t>
  </si>
  <si>
    <t>สินทรัพย์ทางการเงินหมุนเวียนอื่น</t>
  </si>
  <si>
    <t>สินทรัพย์หมุนเวียนอื่น</t>
  </si>
  <si>
    <t>รวมสินทรัพย์หมุนเวียน</t>
  </si>
  <si>
    <t>สินทรัพย์ไม่หมุนเวียน</t>
  </si>
  <si>
    <t>เงินฝากสถาบันการเงินที่มีข้อจำกัดการใช้</t>
  </si>
  <si>
    <t>เงินลงทุนในบริษัทย่อย</t>
  </si>
  <si>
    <t>เงินให้กู้ยืมระยะยาวแก่กิจการที่เกี่ยวข้องกัน</t>
  </si>
  <si>
    <t>อสังหาริมทรัพย์เพื่อการลงทุน</t>
  </si>
  <si>
    <t>ที่ดิน อาคารและอุปกรณ์</t>
  </si>
  <si>
    <t>สินทรัพย์สิทธิการใช้</t>
  </si>
  <si>
    <t>6</t>
  </si>
  <si>
    <t>ค่าความนิยม</t>
  </si>
  <si>
    <t>เงินจ่ายล่วงหน้าค่าก่อสร้าง ที่ดิน อาคารและอุปกรณ์</t>
  </si>
  <si>
    <t>สินทรัพย์ภาษีเงินได้รอการตัดบัญชี</t>
  </si>
  <si>
    <t>สินทรัพย์ทางการเงินไม่หมุนเวียนอื่น</t>
  </si>
  <si>
    <t>สินทรัพย์ไม่หมุนเวียนอื่น</t>
  </si>
  <si>
    <t>รวมสินทรัพย์ไม่หมุนเวียน</t>
  </si>
  <si>
    <t>รวมสินทรัพย์</t>
  </si>
  <si>
    <t>หนี้สินและส่วนของผู้ถือหุ้น</t>
  </si>
  <si>
    <t>หนี้สินหมุนเวียน</t>
  </si>
  <si>
    <t>เงินเบิกเกินบัญชีและเงินกู้ยืมระยะสั้น</t>
  </si>
  <si>
    <t xml:space="preserve">     จากสถาบันการเงิน</t>
  </si>
  <si>
    <t>เจ้าหนี้การค้าและเจ้าหนี้อื่น</t>
  </si>
  <si>
    <t>ส่วนของเงินกู้ยืมระยะยาว</t>
  </si>
  <si>
    <t xml:space="preserve">     ที่ถึงกำหนดชำระภายในหนึ่งปี</t>
  </si>
  <si>
    <t>เงินกู้ยืมระยะสั้นจากกิจการที่เกี่ยวข้องกัน</t>
  </si>
  <si>
    <t>ส่วนของหนี้สินตามสัญญาเช่า</t>
  </si>
  <si>
    <t>หุ้นกู้ระยะยาวที่ถึงกำหนดชำระภายในหนึ่งปี</t>
  </si>
  <si>
    <t>ภาษีเงินได้นิติบุคคลค้างจ่าย</t>
  </si>
  <si>
    <t>เงินรับล่วงหน้าจากลูกค้า</t>
  </si>
  <si>
    <t>เงินรับล่วงหน้าค่าที่ดินและสิ่งปลูกสร้าง</t>
  </si>
  <si>
    <t>3</t>
  </si>
  <si>
    <t>หนี้สินหมุนเวียนอื่น</t>
  </si>
  <si>
    <t>รวมหนี้สินหมุนเวียน</t>
  </si>
  <si>
    <t>หนี้สินไม่หมุนเวียน</t>
  </si>
  <si>
    <t>เงินกู้ยืมระยะยาว</t>
  </si>
  <si>
    <t>หนี้สินตามสัญญาเช่า</t>
  </si>
  <si>
    <t>หุ้นกู้ระยะยาว</t>
  </si>
  <si>
    <t>หนี้สินภาษีเงินได้รอการตัดบัญชี</t>
  </si>
  <si>
    <t>ประมาณการหนี้สินไม่หมุนเวียน</t>
  </si>
  <si>
    <t xml:space="preserve">     สำหรับผลประโยชน์พนักงาน</t>
  </si>
  <si>
    <t>ประมาณการหนี้สินไม่หมุนเวียนอื่น</t>
  </si>
  <si>
    <t>หนี้สินทางการเงินไม่หมุนเวียนอื่น</t>
  </si>
  <si>
    <t>หนี้สินไม่หมุนเวียนอื่น</t>
  </si>
  <si>
    <t>รวมหนี้สินไม่หมุนเวียน</t>
  </si>
  <si>
    <t>รวมหนี้สิน</t>
  </si>
  <si>
    <t xml:space="preserve">หนี้สินและส่วนของผู้ถือหุ้น </t>
  </si>
  <si>
    <t>ส่วนของผู้ถือหุ้น</t>
  </si>
  <si>
    <t>ทุนเรือนหุ้น</t>
  </si>
  <si>
    <t xml:space="preserve">     ทุนจดทะเบียน </t>
  </si>
  <si>
    <t xml:space="preserve">     (หุ้นสามัญจำนวน 350,000,000 หุ้น มูลค่า 5 บาทต่อหุ้น)</t>
  </si>
  <si>
    <t xml:space="preserve">     ทุนที่ออกและชำระแล้ว </t>
  </si>
  <si>
    <t xml:space="preserve">     (หุ้นสามัญจำนวน 319,681,672 หุ้น มูลค่า 5 บาทต่อหุ้น)</t>
  </si>
  <si>
    <t>ส่วนเกินมูลค่าหุ้นสามัญ</t>
  </si>
  <si>
    <t>ส่วนต่ำกว่าทุนจากการรวมธุรกิจ</t>
  </si>
  <si>
    <t xml:space="preserve">      ภายใต้การควบคุมเดียวกัน</t>
  </si>
  <si>
    <t>ส่วนต่ำกว่าทุนจากการเปลี่ยนแปลง</t>
  </si>
  <si>
    <t xml:space="preserve">      สัดส่วนเงินลงทุนในบริษัทย่อย</t>
  </si>
  <si>
    <t>กำไรสะสม</t>
  </si>
  <si>
    <t xml:space="preserve">   จัดสรรแล้ว</t>
  </si>
  <si>
    <t xml:space="preserve">      ทุนสำรองตามกฎหมาย</t>
  </si>
  <si>
    <t>รวมส่วนของผู้ถือหุ้น</t>
  </si>
  <si>
    <t>รวมหนี้สินและส่วนของผู้ถือหุ้น</t>
  </si>
  <si>
    <t>งบกำไรขาดทุนเบ็ดเสร็จ (ไม่ได้ตรวจสอบ)</t>
  </si>
  <si>
    <t>สำหรับงวดสามเดือนสิ้นสุดวันที่</t>
  </si>
  <si>
    <t>รายได้</t>
  </si>
  <si>
    <t>รายได้จากการประกอบกิจการโรงแรม</t>
  </si>
  <si>
    <t>รายได้จากการขายอสังหาริมทรัพย์</t>
  </si>
  <si>
    <t>รายได้อื่น</t>
  </si>
  <si>
    <t>รวมรายได้</t>
  </si>
  <si>
    <t>ค่าใช้จ่าย</t>
  </si>
  <si>
    <t>ต้นทุนจากการประกอบกิจการโรงแรม</t>
  </si>
  <si>
    <t>ต้นทุนจากการขายอสังหาริมทรัพย์</t>
  </si>
  <si>
    <t>ค่าใช้จ่ายในการขาย</t>
  </si>
  <si>
    <t>ค่าใช้จ่ายในการบริหาร</t>
  </si>
  <si>
    <t>รวมค่าใช้จ่าย</t>
  </si>
  <si>
    <t>ต้นทุนทางการเงิน</t>
  </si>
  <si>
    <t>กำไร (ขาดทุน) ก่อนภาษีเงินได้</t>
  </si>
  <si>
    <t>กำไร (ขาดทุน) สำหรับงวด</t>
  </si>
  <si>
    <t>การแบ่งปันกำไร (ขาดทุน)</t>
  </si>
  <si>
    <t xml:space="preserve">    ส่วนที่เป็นของบริษัทใหญ่</t>
  </si>
  <si>
    <r>
      <t xml:space="preserve">กำไร (ขาดทุน) ต่อหุ้นขั้นพื้นฐาน </t>
    </r>
    <r>
      <rPr>
        <b/>
        <i/>
        <sz val="15"/>
        <rFont val="Angsana New"/>
        <family val="1"/>
      </rPr>
      <t>(บาท)</t>
    </r>
  </si>
  <si>
    <t>งบการเปลี่ยนแปลงส่วนของผู้ถือหุ้น (ไม่ได้ตรวจสอบ)</t>
  </si>
  <si>
    <t>ส่วนต่ำกว่าทุน</t>
  </si>
  <si>
    <t>จากการรวม</t>
  </si>
  <si>
    <t>จากการเปลี่ยนแปลง</t>
  </si>
  <si>
    <t>ยังไม่ได้</t>
  </si>
  <si>
    <t>ทุนที่ออก</t>
  </si>
  <si>
    <t>ส่วนเกิน</t>
  </si>
  <si>
    <t>ธุรกิจภายใต้</t>
  </si>
  <si>
    <t>สัดส่วนเงินลงทุน</t>
  </si>
  <si>
    <t>ทุนสำรอง</t>
  </si>
  <si>
    <t>จัดสรร</t>
  </si>
  <si>
    <t>รวม</t>
  </si>
  <si>
    <t>และชำระแล้ว</t>
  </si>
  <si>
    <t>มูลค่าหุ้นสามัญ</t>
  </si>
  <si>
    <t>การควบคุมเดียวกัน</t>
  </si>
  <si>
    <t>ในบริษัทย่อย</t>
  </si>
  <si>
    <t>ตามกฎหมาย</t>
  </si>
  <si>
    <t>ยอดคงเหลือ ณ วันที่ 1 มกราคม 2568</t>
  </si>
  <si>
    <t>งบกระแสเงินสด (ไม่ได้ตรวจสอบ)</t>
  </si>
  <si>
    <t>31 มีนาคม</t>
  </si>
  <si>
    <t>กระแสเงินสดจากกิจกรรมดำเนินงาน</t>
  </si>
  <si>
    <t>ค่าใช้จ่าย (รายได้) ภาษีเงินได้</t>
  </si>
  <si>
    <t>ค่าเสื่อมราคาและค่าตัดจำหน่าย</t>
  </si>
  <si>
    <t>กลับรายการค่าเผื่อผลขาดทุนด้านเครดิตที่คาดว่าจะเกิดขึ้นของลูกหนี้การค้า</t>
  </si>
  <si>
    <t>หนี้สูญ</t>
  </si>
  <si>
    <t>กลับรายการค่าเผื่อผลขาดทุนด้านเครดิตที่คาดว่าจะเกิดขึ้นของดอกเบี้ยค้างรับ</t>
  </si>
  <si>
    <t>กลับรายการค่าเผื่อการลดมูลค่าอสังหาริมทรัพย์พัฒนาเพื่อขาย</t>
  </si>
  <si>
    <t>ค่าเผื่อการด้อยค่าเงินลงทุนในบริษัทย่อย</t>
  </si>
  <si>
    <t>กลับรายการค่าเผื่อผลขาดทุนด้านเครดิตที่คาดว่าจะเกิดขึ้น</t>
  </si>
  <si>
    <t>กลับรายการค่าเผื่อการด้อยค่าของที่ดิน อาคารและอุปกรณ์</t>
  </si>
  <si>
    <t>กลับรายการค่าเผื่อการด้อยค่าสินทรัพย์ไม่มีตัวตน</t>
  </si>
  <si>
    <t>ผลต่างการลดค่าเช่า</t>
  </si>
  <si>
    <t>ผลต่างของสินทรัพย์สิทธิการใช้และหนี้สินตามสัญญาเช่า</t>
  </si>
  <si>
    <t xml:space="preserve">   จากการยกเลิกสัญญา</t>
  </si>
  <si>
    <t>ขาดทุนจากการตัดจำหน่ายสินทรัพย์ไม่มีตัวตน</t>
  </si>
  <si>
    <t>กำไรจากการจำหน่ายสินทรัพย์ทางการเงิน</t>
  </si>
  <si>
    <t>ผลขาดทุนจากภาษีเงินได้หัก ณ ที่จ่ายที่เรียกคืนไม่ได้</t>
  </si>
  <si>
    <t>การเปลี่ยนแปลงในสินทรัพย์และหนี้สินดำเนินงาน</t>
  </si>
  <si>
    <t>เงินจ่ายล่วงหน้าค่าที่ดินและค่าก่อสร้างอสังหาริมทรัพย์พัฒนาเพื่อขาย</t>
  </si>
  <si>
    <t>จ่ายผลประโยชน์พนักงาน</t>
  </si>
  <si>
    <t xml:space="preserve">หนี้สินไม่หมุนเวียนอื่น    </t>
  </si>
  <si>
    <t>ดอกเบี้ยจ่าย</t>
  </si>
  <si>
    <t>ภาษีเงินได้รับคืน</t>
  </si>
  <si>
    <t>ภาษีเงินได้จ่ายออก</t>
  </si>
  <si>
    <t>กระแสเงินสดจากกิจกรรมลงทุน</t>
  </si>
  <si>
    <t>เงินสดจ่ายเพื่อซื้อสินทรัพย์ทางการเงิน</t>
  </si>
  <si>
    <t>เงินสดรับจากการขายสินทรัพย์ทางการเงิน</t>
  </si>
  <si>
    <t>เงินสดจ่ายเพื่อซื้ออสังหาริมทรัพย์เพื่อการลงทุน</t>
  </si>
  <si>
    <t>เงินสดจ่ายเพื่อซื้อที่ดิน อาคารและอุปกรณ์</t>
  </si>
  <si>
    <t>เงินสดจ่ายเพื่อให้ได้มาซึ่งสินทรัพย์สิทธิการใช้</t>
  </si>
  <si>
    <t>เงินสดจ่ายเพื่อซื้อสินทรัพย์ไม่มีตัวตน</t>
  </si>
  <si>
    <t>เงินสดรับจากการขายที่ดิน อาคารและอุปกรณ์</t>
  </si>
  <si>
    <t>เงินสดรับจากการขายสินทรัพย์ไม่มีตัวตน</t>
  </si>
  <si>
    <t>ดอกเบี้ยรับ</t>
  </si>
  <si>
    <t>กระแสเงินสดสุทธิใช้ไปในกิจกรรมลงทุน</t>
  </si>
  <si>
    <t>กระแสเงินสดจากกิจกรรมจัดหาเงิน</t>
  </si>
  <si>
    <t>เงินสดรับจากเงินกู้ยืมจากกิจการที่เกี่ยวข้องกัน</t>
  </si>
  <si>
    <t>เงินสดจ่ายเพื่อชำระเงินกู้ยืมจากกิจการที่เกี่ยวข้องกัน</t>
  </si>
  <si>
    <t>เงินสดรับจากเงินกู้ยืมระยะยาว</t>
  </si>
  <si>
    <t>เงินสดจ่ายเพื่อชำระเงินกู้ยืมระยะยาว</t>
  </si>
  <si>
    <t>เงินสดจ่ายชำระหนี้สินตามสัญญาเช่า</t>
  </si>
  <si>
    <t>เงินสดรับจากการออกหุ้นกู้</t>
  </si>
  <si>
    <t>เงินสดจ่ายเพื่อชำระหุ้นกู้</t>
  </si>
  <si>
    <t>เงินสดและรายการเทียบเท่าเงินสด ณ 1 มกราคม</t>
  </si>
  <si>
    <t>รายการที่ไม่ใช่เงินสด</t>
  </si>
  <si>
    <t xml:space="preserve"> </t>
  </si>
  <si>
    <t>เจ้าหนี้อื่นจากการซื้อสินทรัพย์ลดลง</t>
  </si>
  <si>
    <t>เจ้าหนี้อื่นจากการโอนประมาณการหนี้สินสำหรับผลประโยชน์พนักงาน</t>
  </si>
  <si>
    <t xml:space="preserve">   ไปกิจการที่เกี่ยวข้องกันเพิ่มขึ้น</t>
  </si>
  <si>
    <t>ต้นทุนทางการเงินส่วนที่บันทึกเป็นที่ดิน อาคารและอุปกรณ์</t>
  </si>
  <si>
    <t>การโอนอสังหาริมทรัพย์พัฒนาเพื่อขายเป็นที่ดิน อาคารและอุปกรณ์</t>
  </si>
  <si>
    <t>กำไรจากการเปลี่ยนแปลงเงื่อนไขสัญญาเงินกู้</t>
  </si>
  <si>
    <t>กำไร (ขาดทุน) จากกิจกรรมดำเนินงาน</t>
  </si>
  <si>
    <t>รายได้ (ค่าใช้จ่าย) ภาษีเงินได้</t>
  </si>
  <si>
    <t xml:space="preserve">   ยังไม่ได้จัดสรร</t>
  </si>
  <si>
    <t>สินทรัพย์ไม่มีตัวตน</t>
  </si>
  <si>
    <t>การโอนสินทรัพย์สิทธิการใช้เป็นที่ดิน อาคารและอุปกรณ์</t>
  </si>
  <si>
    <t>ลูกหนี้อื่นจากการขายสินทรัพย์เพิ่มขึ้น</t>
  </si>
  <si>
    <t>ส่วนลดค่าเช่าตามสัญญาจากผู้ให้เช่า</t>
  </si>
  <si>
    <t>รายการกับผู้ถือหุ้นที่บันทึกโดยตรงเข้าส่วนของผู้ถือหุ้น</t>
  </si>
  <si>
    <t>เงินปันผลจ่ายให้ผู้ถือหุ้นของบริษัท</t>
  </si>
  <si>
    <t>กลับรายการขาดทุนจากการด้อยค่า</t>
  </si>
  <si>
    <t xml:space="preserve">   สินทรัพย์ทางการเงิน</t>
  </si>
  <si>
    <t xml:space="preserve">  เงินปันผล</t>
  </si>
  <si>
    <t xml:space="preserve">  การจัดสรรส่วนทุนให้ผู้ถือหุ้น</t>
  </si>
  <si>
    <t xml:space="preserve">  รวมการจัดสรรส่วนทุนให้ผู้ถือหุ้น</t>
  </si>
  <si>
    <t xml:space="preserve">  การจัดสรรส่วนทุนให้ผู้ถือหุ้นของบริษัทใหญ่</t>
  </si>
  <si>
    <t xml:space="preserve">  รวมการจัดสรรส่วนทุนให้ผู้ถือหุ้นของบริษัทใหญ่</t>
  </si>
  <si>
    <t>ต้นทุนทางการเงินส่วนที่บันทึกเป็นต้นทุนอสังหาริมทรัพย์พัฒนาเพื่อขาย</t>
  </si>
  <si>
    <t>สินทรัพย์สิทธิการใช้เพิ่มขึ้น</t>
  </si>
  <si>
    <t>รายได้ทางการเงิน</t>
  </si>
  <si>
    <t>30 กันยายน</t>
  </si>
  <si>
    <t>สำหรับงวดเก้าเดือนสิ้นสุดวันที่</t>
  </si>
  <si>
    <t>ขาดทุนจากการด้อยค่าเงินลงทุนในบริษัทย่อย</t>
  </si>
  <si>
    <t>เงินสดจ่ายเพื่อเงินให้กู้ยืมแก่กิจการที่เกี่ยวข้องกัน</t>
  </si>
  <si>
    <t>เงินสดรับชำระคืนจากเงินให้กู้ยืมแก่กิจการที่เกี่ยวข้องกัน</t>
  </si>
  <si>
    <t xml:space="preserve">   ของเงินให้กู้ยืมแก่กิจการที่เกี่ยวข้องกัน</t>
  </si>
  <si>
    <t>สินทรัพย์สิทธิการใช้ลดลงจากการยกเลิกสัญญาเช่า</t>
  </si>
  <si>
    <t>ยอดคงเหลือ ณ วันที่ 1 มกราคม 2569</t>
  </si>
  <si>
    <t>หนี้สินทางการเงินหมุนเวียนอื่น</t>
  </si>
  <si>
    <t>กำไรจากกิจกรรมดำเนินงาน</t>
  </si>
  <si>
    <t xml:space="preserve">หนี้สินทางการเงินหมุนเวียนอื่น    </t>
  </si>
  <si>
    <t>จ่ายประมาณการหนี้สิน</t>
  </si>
  <si>
    <t xml:space="preserve">หนี้สินทางการเงินไม่หมุนเวียนอื่น    </t>
  </si>
  <si>
    <t>กำไรขาดทุนเบ็ดเสร็จรวมสำหรับงวด</t>
  </si>
  <si>
    <t>การแบ่งปันกำไรขาดทุนเบ็ดเสร็จรวม</t>
  </si>
  <si>
    <t>กำไรขาดทุนเบ็ดเสร็จสำหรับงวด</t>
  </si>
  <si>
    <t>รวมกำไรขาดทุนเบ็ดเสร็จสำหรับงวด</t>
  </si>
  <si>
    <t xml:space="preserve">  กำไรสำหรับงวด</t>
  </si>
  <si>
    <t>กำไรจากการจำหน่ายสินทรัพย์ไม่มีตัวตน</t>
  </si>
  <si>
    <t>30 มิถุนายน</t>
  </si>
  <si>
    <t>สำหรับงวดหกเดือนสิ้นสุดวันที่</t>
  </si>
  <si>
    <t>สำหรับงวดหกเดือนสิ้นสุดวันที่ 30 มิถุนายน 2568</t>
  </si>
  <si>
    <t>ยอดคงเหลือ ณ วันที่ 30 มิถุนายน 2568</t>
  </si>
  <si>
    <t>สำหรับงวดหกเดือนสิ้นสุดวันที่ 30 มิถุนายน 2569</t>
  </si>
  <si>
    <t>ยอดคงเหลือ ณ วันที่ 30 มิถุนายน 2569</t>
  </si>
  <si>
    <t>ยอดคงเหลือ ณ วันที่ 30 มิถุนายน  2569</t>
  </si>
  <si>
    <t>เงินสดและรายการเทียบเท่าเงินสด ณ 30 มิถุนายน</t>
  </si>
  <si>
    <t>กลับรายการค่าเผื่อการลดลงของมูลค่าสินค้าคงเหลือ</t>
  </si>
  <si>
    <t>ประมาณการหนี้สินไม่หมุนเวียนสำหรับผลประโยชน์พนักงาน</t>
  </si>
  <si>
    <t>(กำไร) ขาดทุนจากการจำหน่ายที่ดิน อาคารและอุปกรณ์</t>
  </si>
  <si>
    <t>กำไรจากการเปลี่ยนแปลงในมูลค่ายุติธรรมของสินทรัพย์ทางการเงิน</t>
  </si>
  <si>
    <t>ขาดทุนจากการตัดจำหน่ายที่ดิน อาคารและอุปกรณ์</t>
  </si>
  <si>
    <t>กระแสเงินสดสุทธิได้มาจาก (ใช้ไปใน) กิจกรรมดำเนินงาน</t>
  </si>
  <si>
    <r>
      <t>ขาดทุนจากการชำระเงินกู้ก่อนกำหนด</t>
    </r>
    <r>
      <rPr>
        <sz val="12"/>
        <rFont val="Angsana New"/>
        <family val="1"/>
      </rPr>
      <t xml:space="preserve"> </t>
    </r>
  </si>
  <si>
    <t xml:space="preserve">ขาดทุนจากการชำระเงินกู้ก่อนกำหนด </t>
  </si>
  <si>
    <t>เงินสดและรายการเทียบเท่าเงินสดลดลงสุทธิ</t>
  </si>
  <si>
    <t>กระแสเงินสดสุทธิได้มาจากกิจกรรมจัดหาเงิน</t>
  </si>
  <si>
    <t xml:space="preserve">  ขาดทุนสำหรับงวด</t>
  </si>
  <si>
    <t>ปรับรายการที่กระทบกำไร (ขาดทุน) เป็นเงินสดรับ (จ่าย)</t>
  </si>
  <si>
    <t>เงินเบิกเกินบัญชีและเงินกู้ยืมระยะสั้นจากสถาบันการเงินเพิ่มขึ้น</t>
  </si>
  <si>
    <t>7</t>
  </si>
  <si>
    <t>2, 7, 10</t>
  </si>
  <si>
    <t>12</t>
  </si>
  <si>
    <t>5</t>
  </si>
  <si>
    <t xml:space="preserve">กระแสเงินสดสุทธิได้มาจาก (ใช้ไปใน) การดำเนินงาน </t>
  </si>
  <si>
    <t>เงินสดจ่ายชำระค่าหุ้นในบริษัทย่อย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</si>
</sst>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87" formatCode="_(* #,##0_);_(* \(#,##0\);_(* &quot;-&quot;_);_(@_)"/>
    <numFmt numFmtId="188" formatCode="_(* #,##0.00_);_(* \(#,##0.00\);_(* &quot;-&quot;??_);_(@_)"/>
    <numFmt numFmtId="189" formatCode="_(* #,##0_);_(* \(#,##0\);_(* &quot;-&quot;??_);_(@_)"/>
    <numFmt numFmtId="190" formatCode="#,##0;[Red]\(#,##0\)"/>
    <numFmt numFmtId="191" formatCode="_([$€-2]\ * #,##0.00_);_([$€-2]\ * \(#,##0.00\);_([$€-2]\ * &quot;-&quot;??_);_(@_)"/>
    <numFmt numFmtId="192" formatCode="d\ \ด\ด\ด\ด\ \b\b\b\b"/>
    <numFmt numFmtId="193" formatCode="#,##0\ ;\(#,##0\)"/>
    <numFmt numFmtId="194" formatCode="_(* #,##0.000_);_(* \(#,##0.000\);_(* &quot;-&quot;_);_(@_)"/>
    <numFmt numFmtId="195" formatCode="_(* #,##0.00_);_(* \(#,##0.00\);_(* &quot;-&quot;_);_(@_)"/>
  </numFmts>
  <fonts count="30">
    <font>
      <sz val="15"/>
      <name val="BrowalliaUPC"/>
      <family val="1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sz val="10"/>
      <name val="ApFont"/>
    </font>
    <font>
      <sz val="16"/>
      <name val="Angsana New"/>
      <family val="1"/>
    </font>
    <font>
      <b/>
      <sz val="16"/>
      <name val="Angsana New"/>
      <family val="1"/>
    </font>
    <font>
      <sz val="15"/>
      <name val="BrowalliaUPC"/>
      <family val="1"/>
    </font>
    <font>
      <b/>
      <sz val="14"/>
      <name val="Angsana New"/>
      <family val="1"/>
    </font>
    <font>
      <sz val="14"/>
      <name val="Angsana New"/>
      <family val="1"/>
    </font>
    <font>
      <u/>
      <sz val="14"/>
      <name val="Angsana New"/>
      <family val="1"/>
    </font>
    <font>
      <sz val="14"/>
      <name val="Cordia New"/>
      <family val="2"/>
      <charset val="222"/>
    </font>
    <font>
      <sz val="14"/>
      <name val="Cordia New"/>
      <family val="2"/>
    </font>
    <font>
      <sz val="15"/>
      <name val="Angsana New"/>
      <family val="1"/>
    </font>
    <font>
      <b/>
      <sz val="15"/>
      <name val="Angsana New"/>
      <family val="1"/>
    </font>
    <font>
      <i/>
      <sz val="15"/>
      <name val="Angsana New"/>
      <family val="1"/>
    </font>
    <font>
      <b/>
      <i/>
      <sz val="15"/>
      <name val="Angsana New"/>
      <family val="1"/>
    </font>
    <font>
      <u/>
      <sz val="15"/>
      <name val="Angsana New"/>
      <family val="1"/>
    </font>
    <font>
      <sz val="15"/>
      <color theme="1"/>
      <name val="Angsana New"/>
      <family val="1"/>
    </font>
    <font>
      <b/>
      <sz val="15"/>
      <color theme="1"/>
      <name val="Angsana New"/>
      <family val="1"/>
    </font>
    <font>
      <sz val="10"/>
      <name val="Arial"/>
      <family val="2"/>
    </font>
    <font>
      <sz val="12"/>
      <name val="Times New Roman"/>
      <family val="1"/>
    </font>
    <font>
      <sz val="15"/>
      <color theme="3"/>
      <name val="Angsana New"/>
      <family val="1"/>
    </font>
    <font>
      <sz val="16"/>
      <name val="BrowalliaUPC"/>
      <family val="1"/>
    </font>
    <font>
      <i/>
      <sz val="16"/>
      <name val="Angsana New"/>
      <family val="1"/>
    </font>
    <font>
      <b/>
      <sz val="15"/>
      <name val="BrowalliaUPC"/>
      <family val="1"/>
    </font>
    <font>
      <i/>
      <strike/>
      <sz val="15"/>
      <name val="Angsana New"/>
      <family val="1"/>
    </font>
    <font>
      <sz val="15"/>
      <color theme="0" tint="-0.34998626667073579"/>
      <name val="Angsana New"/>
      <family val="1"/>
    </font>
    <font>
      <sz val="12"/>
      <name val="Angsana New"/>
      <family val="1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4">
    <xf numFmtId="1" fontId="0" fillId="0" borderId="0"/>
    <xf numFmtId="0" fontId="3" fillId="0" borderId="0"/>
    <xf numFmtId="1" fontId="7" fillId="0" borderId="0"/>
    <xf numFmtId="188" fontId="7" fillId="0" borderId="0" applyFont="0" applyFill="0" applyBorder="0" applyAlignment="0" applyProtection="0"/>
    <xf numFmtId="0" fontId="4" fillId="0" borderId="0"/>
    <xf numFmtId="0" fontId="4" fillId="0" borderId="0"/>
    <xf numFmtId="188" fontId="3" fillId="0" borderId="0" applyFont="0" applyFill="0" applyBorder="0" applyAlignment="0" applyProtection="0"/>
    <xf numFmtId="0" fontId="11" fillId="0" borderId="0"/>
    <xf numFmtId="188" fontId="3" fillId="0" borderId="0" applyFont="0" applyFill="0" applyBorder="0" applyAlignment="0" applyProtection="0"/>
    <xf numFmtId="0" fontId="1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188" fontId="3" fillId="0" borderId="0" applyFont="0" applyFill="0" applyBorder="0" applyAlignment="0" applyProtection="0"/>
    <xf numFmtId="188" fontId="7" fillId="0" borderId="0" applyFont="0" applyFill="0" applyBorder="0" applyAlignment="0" applyProtection="0"/>
    <xf numFmtId="0" fontId="5" fillId="0" borderId="0"/>
    <xf numFmtId="18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0" fontId="5" fillId="0" borderId="0"/>
    <xf numFmtId="0" fontId="21" fillId="0" borderId="0"/>
    <xf numFmtId="0" fontId="5" fillId="0" borderId="0"/>
    <xf numFmtId="1" fontId="7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</cellStyleXfs>
  <cellXfs count="246">
    <xf numFmtId="1" fontId="0" fillId="0" borderId="0" xfId="0"/>
    <xf numFmtId="189" fontId="5" fillId="0" borderId="0" xfId="14" applyNumberFormat="1" applyFont="1" applyFill="1" applyAlignment="1" applyProtection="1">
      <alignment vertical="center"/>
      <protection locked="0"/>
    </xf>
    <xf numFmtId="189" fontId="13" fillId="0" borderId="0" xfId="14" applyNumberFormat="1" applyFont="1" applyFill="1" applyAlignment="1" applyProtection="1">
      <alignment vertical="center"/>
      <protection locked="0"/>
    </xf>
    <xf numFmtId="187" fontId="13" fillId="0" borderId="0" xfId="14" applyNumberFormat="1" applyFont="1" applyFill="1" applyAlignment="1" applyProtection="1">
      <alignment horizontal="right" vertical="center"/>
      <protection locked="0"/>
    </xf>
    <xf numFmtId="189" fontId="13" fillId="0" borderId="0" xfId="14" applyNumberFormat="1" applyFont="1" applyFill="1" applyAlignment="1" applyProtection="1">
      <alignment horizontal="right" vertical="center"/>
      <protection locked="0"/>
    </xf>
    <xf numFmtId="189" fontId="13" fillId="0" borderId="0" xfId="14" applyNumberFormat="1" applyFont="1" applyFill="1" applyAlignment="1" applyProtection="1">
      <alignment horizontal="center" vertical="center"/>
      <protection locked="0"/>
    </xf>
    <xf numFmtId="188" fontId="13" fillId="0" borderId="0" xfId="14" applyFont="1" applyFill="1" applyAlignment="1" applyProtection="1">
      <alignment vertical="center"/>
      <protection locked="0"/>
    </xf>
    <xf numFmtId="189" fontId="14" fillId="0" borderId="0" xfId="14" applyNumberFormat="1" applyFont="1" applyFill="1" applyAlignment="1" applyProtection="1">
      <alignment horizontal="right" vertical="center"/>
      <protection locked="0"/>
    </xf>
    <xf numFmtId="188" fontId="5" fillId="0" borderId="0" xfId="14" quotePrefix="1" applyFont="1" applyFill="1" applyAlignment="1" applyProtection="1">
      <alignment horizontal="center" vertical="center"/>
      <protection locked="0"/>
    </xf>
    <xf numFmtId="189" fontId="14" fillId="0" borderId="0" xfId="14" applyNumberFormat="1" applyFont="1" applyFill="1" applyBorder="1" applyAlignment="1" applyProtection="1">
      <alignment horizontal="right"/>
      <protection locked="0"/>
    </xf>
    <xf numFmtId="188" fontId="7" fillId="0" borderId="0" xfId="14" applyFont="1" applyFill="1" applyProtection="1">
      <protection locked="0"/>
    </xf>
    <xf numFmtId="189" fontId="7" fillId="0" borderId="0" xfId="14" applyNumberFormat="1" applyFont="1" applyFill="1" applyProtection="1">
      <protection locked="0"/>
    </xf>
    <xf numFmtId="189" fontId="13" fillId="0" borderId="0" xfId="14" applyNumberFormat="1" applyFont="1" applyFill="1" applyBorder="1" applyAlignment="1" applyProtection="1">
      <alignment horizontal="right" vertical="center"/>
      <protection locked="0"/>
    </xf>
    <xf numFmtId="189" fontId="9" fillId="0" borderId="0" xfId="6" applyNumberFormat="1" applyFont="1" applyFill="1" applyBorder="1" applyAlignment="1" applyProtection="1">
      <alignment vertical="center"/>
      <protection locked="0"/>
    </xf>
    <xf numFmtId="189" fontId="14" fillId="0" borderId="0" xfId="14" applyNumberFormat="1" applyFont="1" applyFill="1" applyBorder="1" applyAlignment="1" applyProtection="1">
      <alignment horizontal="right" vertical="center"/>
      <protection locked="0"/>
    </xf>
    <xf numFmtId="189" fontId="13" fillId="0" borderId="0" xfId="6" applyNumberFormat="1" applyFont="1" applyFill="1" applyAlignment="1" applyProtection="1">
      <alignment vertical="center"/>
      <protection locked="0"/>
    </xf>
    <xf numFmtId="187" fontId="9" fillId="0" borderId="0" xfId="6" applyNumberFormat="1" applyFont="1" applyFill="1" applyBorder="1" applyAlignment="1" applyProtection="1">
      <alignment horizontal="right" vertical="center"/>
      <protection locked="0"/>
    </xf>
    <xf numFmtId="188" fontId="13" fillId="0" borderId="0" xfId="14" applyFont="1" applyFill="1" applyAlignment="1" applyProtection="1">
      <protection locked="0"/>
    </xf>
    <xf numFmtId="188" fontId="7" fillId="0" borderId="0" xfId="14" applyFont="1" applyFill="1" applyAlignment="1" applyProtection="1">
      <protection locked="0"/>
    </xf>
    <xf numFmtId="187" fontId="13" fillId="0" borderId="0" xfId="14" applyNumberFormat="1" applyFont="1" applyFill="1" applyAlignment="1" applyProtection="1">
      <protection locked="0"/>
    </xf>
    <xf numFmtId="187" fontId="13" fillId="0" borderId="0" xfId="14" applyNumberFormat="1" applyFont="1" applyFill="1" applyAlignment="1" applyProtection="1">
      <alignment horizontal="right"/>
      <protection locked="0"/>
    </xf>
    <xf numFmtId="188" fontId="22" fillId="0" borderId="0" xfId="14" applyFont="1" applyFill="1" applyAlignment="1" applyProtection="1">
      <alignment horizontal="center"/>
      <protection locked="0"/>
    </xf>
    <xf numFmtId="188" fontId="14" fillId="0" borderId="0" xfId="14" applyFont="1" applyFill="1" applyAlignment="1" applyProtection="1">
      <protection locked="0"/>
    </xf>
    <xf numFmtId="188" fontId="25" fillId="0" borderId="0" xfId="14" applyFont="1" applyFill="1" applyAlignment="1" applyProtection="1">
      <protection locked="0"/>
    </xf>
    <xf numFmtId="188" fontId="0" fillId="0" borderId="0" xfId="14" applyFont="1" applyFill="1" applyAlignment="1" applyProtection="1">
      <protection locked="0"/>
    </xf>
    <xf numFmtId="189" fontId="7" fillId="0" borderId="0" xfId="14" applyNumberFormat="1" applyFont="1" applyFill="1" applyAlignment="1" applyProtection="1">
      <protection locked="0"/>
    </xf>
    <xf numFmtId="188" fontId="18" fillId="0" borderId="0" xfId="14" applyFont="1" applyFill="1" applyAlignment="1" applyProtection="1">
      <alignment vertical="center"/>
      <protection locked="0"/>
    </xf>
    <xf numFmtId="189" fontId="13" fillId="0" borderId="0" xfId="14" applyNumberFormat="1" applyFont="1" applyFill="1" applyBorder="1" applyAlignment="1" applyProtection="1">
      <alignment horizontal="right"/>
      <protection locked="0"/>
    </xf>
    <xf numFmtId="189" fontId="13" fillId="0" borderId="0" xfId="14" applyNumberFormat="1" applyFont="1" applyFill="1" applyBorder="1" applyAlignment="1" applyProtection="1">
      <alignment vertical="center"/>
      <protection locked="0"/>
    </xf>
    <xf numFmtId="189" fontId="13" fillId="0" borderId="0" xfId="14" applyNumberFormat="1" applyFont="1" applyFill="1" applyBorder="1" applyAlignment="1" applyProtection="1">
      <alignment horizontal="center" vertical="center"/>
      <protection locked="0"/>
    </xf>
    <xf numFmtId="187" fontId="13" fillId="0" borderId="0" xfId="14" applyNumberFormat="1" applyFont="1" applyFill="1" applyBorder="1" applyAlignment="1" applyProtection="1">
      <alignment horizontal="center" vertical="center"/>
      <protection locked="0"/>
    </xf>
    <xf numFmtId="187" fontId="13" fillId="0" borderId="0" xfId="14" applyNumberFormat="1" applyFont="1" applyFill="1" applyAlignment="1" applyProtection="1">
      <alignment horizontal="center" vertical="center"/>
      <protection locked="0"/>
    </xf>
    <xf numFmtId="187" fontId="13" fillId="0" borderId="1" xfId="14" applyNumberFormat="1" applyFont="1" applyFill="1" applyBorder="1" applyAlignment="1" applyProtection="1">
      <protection locked="0"/>
    </xf>
    <xf numFmtId="187" fontId="13" fillId="0" borderId="1" xfId="14" applyNumberFormat="1" applyFont="1" applyFill="1" applyBorder="1" applyAlignment="1" applyProtection="1">
      <alignment horizontal="center" vertical="center"/>
      <protection locked="0"/>
    </xf>
    <xf numFmtId="188" fontId="13" fillId="0" borderId="0" xfId="14" applyFont="1" applyFill="1" applyAlignment="1" applyProtection="1">
      <alignment horizontal="right"/>
      <protection locked="0"/>
    </xf>
    <xf numFmtId="187" fontId="13" fillId="0" borderId="1" xfId="14" applyNumberFormat="1" applyFont="1" applyFill="1" applyBorder="1" applyAlignment="1" applyProtection="1">
      <alignment horizontal="right"/>
      <protection locked="0"/>
    </xf>
    <xf numFmtId="187" fontId="13" fillId="0" borderId="0" xfId="14" applyNumberFormat="1" applyFont="1" applyFill="1" applyBorder="1" applyAlignment="1" applyProtection="1">
      <alignment horizontal="right"/>
      <protection locked="0"/>
    </xf>
    <xf numFmtId="187" fontId="13" fillId="0" borderId="0" xfId="14" applyNumberFormat="1" applyFont="1" applyFill="1" applyBorder="1" applyAlignment="1" applyProtection="1">
      <protection locked="0"/>
    </xf>
    <xf numFmtId="187" fontId="13" fillId="0" borderId="0" xfId="14" applyNumberFormat="1" applyFont="1" applyFill="1" applyAlignment="1" applyProtection="1">
      <alignment horizontal="center"/>
      <protection locked="0"/>
    </xf>
    <xf numFmtId="187" fontId="13" fillId="0" borderId="1" xfId="14" applyNumberFormat="1" applyFont="1" applyFill="1" applyBorder="1" applyAlignment="1" applyProtection="1">
      <alignment vertical="center"/>
      <protection locked="0"/>
    </xf>
    <xf numFmtId="189" fontId="14" fillId="0" borderId="0" xfId="14" applyNumberFormat="1" applyFont="1" applyFill="1" applyBorder="1" applyAlignment="1" applyProtection="1">
      <alignment vertical="center"/>
      <protection locked="0"/>
    </xf>
    <xf numFmtId="189" fontId="23" fillId="0" borderId="0" xfId="14" applyNumberFormat="1" applyFont="1" applyFill="1" applyProtection="1">
      <protection locked="0"/>
    </xf>
    <xf numFmtId="189" fontId="0" fillId="0" borderId="0" xfId="14" applyNumberFormat="1" applyFont="1" applyFill="1" applyProtection="1">
      <protection locked="0"/>
    </xf>
    <xf numFmtId="189" fontId="13" fillId="0" borderId="0" xfId="14" applyNumberFormat="1" applyFont="1" applyFill="1" applyBorder="1" applyProtection="1">
      <protection locked="0"/>
    </xf>
    <xf numFmtId="189" fontId="5" fillId="0" borderId="0" xfId="14" applyNumberFormat="1" applyFont="1" applyFill="1" applyBorder="1" applyAlignment="1" applyProtection="1">
      <alignment vertical="center"/>
      <protection locked="0"/>
    </xf>
    <xf numFmtId="189" fontId="13" fillId="0" borderId="0" xfId="14" applyNumberFormat="1" applyFont="1" applyFill="1" applyBorder="1" applyAlignment="1" applyProtection="1">
      <alignment horizontal="center"/>
      <protection locked="0"/>
    </xf>
    <xf numFmtId="187" fontId="13" fillId="0" borderId="0" xfId="14" applyNumberFormat="1" applyFont="1" applyFill="1" applyAlignment="1" applyProtection="1">
      <alignment vertical="center"/>
      <protection locked="0"/>
    </xf>
    <xf numFmtId="187" fontId="14" fillId="0" borderId="0" xfId="14" applyNumberFormat="1" applyFont="1" applyFill="1" applyAlignment="1" applyProtection="1">
      <alignment horizontal="center" vertical="center"/>
      <protection locked="0"/>
    </xf>
    <xf numFmtId="187" fontId="14" fillId="0" borderId="0" xfId="14" applyNumberFormat="1" applyFont="1" applyFill="1" applyAlignment="1" applyProtection="1">
      <alignment vertical="center"/>
      <protection locked="0"/>
    </xf>
    <xf numFmtId="187" fontId="14" fillId="0" borderId="0" xfId="14" applyNumberFormat="1" applyFont="1" applyFill="1" applyBorder="1" applyAlignment="1" applyProtection="1">
      <alignment horizontal="center" vertical="center"/>
      <protection locked="0"/>
    </xf>
    <xf numFmtId="187" fontId="14" fillId="0" borderId="0" xfId="14" applyNumberFormat="1" applyFont="1" applyFill="1" applyBorder="1" applyAlignment="1" applyProtection="1">
      <alignment vertical="center"/>
      <protection locked="0"/>
    </xf>
    <xf numFmtId="187" fontId="19" fillId="0" borderId="0" xfId="14" applyNumberFormat="1" applyFont="1" applyFill="1" applyAlignment="1" applyProtection="1">
      <alignment horizontal="right" vertical="top"/>
      <protection locked="0"/>
    </xf>
    <xf numFmtId="187" fontId="18" fillId="0" borderId="0" xfId="14" applyNumberFormat="1" applyFont="1" applyFill="1" applyAlignment="1" applyProtection="1">
      <alignment vertical="top"/>
      <protection locked="0"/>
    </xf>
    <xf numFmtId="187" fontId="13" fillId="0" borderId="0" xfId="14" applyNumberFormat="1" applyFont="1" applyFill="1" applyAlignment="1" applyProtection="1">
      <alignment vertical="top"/>
      <protection locked="0"/>
    </xf>
    <xf numFmtId="187" fontId="13" fillId="0" borderId="3" xfId="14" applyNumberFormat="1" applyFont="1" applyFill="1" applyBorder="1" applyAlignment="1" applyProtection="1">
      <alignment horizontal="right" vertical="center"/>
      <protection locked="0"/>
    </xf>
    <xf numFmtId="187" fontId="13" fillId="0" borderId="0" xfId="14" applyNumberFormat="1" applyFont="1" applyFill="1" applyBorder="1" applyAlignment="1" applyProtection="1">
      <alignment horizontal="right" vertical="center"/>
      <protection locked="0"/>
    </xf>
    <xf numFmtId="187" fontId="13" fillId="0" borderId="0" xfId="14" applyNumberFormat="1" applyFont="1" applyFill="1" applyBorder="1" applyAlignment="1" applyProtection="1">
      <alignment vertical="center"/>
      <protection locked="0"/>
    </xf>
    <xf numFmtId="187" fontId="13" fillId="0" borderId="0" xfId="14" applyNumberFormat="1" applyFont="1" applyFill="1" applyProtection="1">
      <protection locked="0"/>
    </xf>
    <xf numFmtId="187" fontId="14" fillId="0" borderId="0" xfId="14" applyNumberFormat="1" applyFont="1" applyFill="1" applyAlignment="1" applyProtection="1">
      <alignment horizontal="right" vertical="center"/>
      <protection locked="0"/>
    </xf>
    <xf numFmtId="187" fontId="14" fillId="0" borderId="5" xfId="14" applyNumberFormat="1" applyFont="1" applyFill="1" applyBorder="1" applyAlignment="1" applyProtection="1">
      <alignment horizontal="right" vertical="center"/>
      <protection locked="0"/>
    </xf>
    <xf numFmtId="187" fontId="14" fillId="0" borderId="5" xfId="14" applyNumberFormat="1" applyFont="1" applyFill="1" applyBorder="1" applyAlignment="1" applyProtection="1">
      <alignment vertical="center"/>
      <protection locked="0"/>
    </xf>
    <xf numFmtId="187" fontId="14" fillId="0" borderId="0" xfId="14" applyNumberFormat="1" applyFont="1" applyFill="1" applyBorder="1" applyAlignment="1" applyProtection="1">
      <alignment horizontal="right"/>
      <protection locked="0"/>
    </xf>
    <xf numFmtId="187" fontId="13" fillId="0" borderId="1" xfId="14" applyNumberFormat="1" applyFont="1" applyFill="1" applyBorder="1" applyAlignment="1" applyProtection="1">
      <alignment horizontal="right" vertical="center"/>
      <protection locked="0"/>
    </xf>
    <xf numFmtId="187" fontId="13" fillId="0" borderId="5" xfId="14" applyNumberFormat="1" applyFont="1" applyFill="1" applyBorder="1" applyAlignment="1" applyProtection="1">
      <alignment horizontal="center" vertical="center"/>
      <protection locked="0"/>
    </xf>
    <xf numFmtId="187" fontId="13" fillId="0" borderId="5" xfId="14" applyNumberFormat="1" applyFont="1" applyFill="1" applyBorder="1" applyAlignment="1" applyProtection="1">
      <alignment vertical="center"/>
      <protection locked="0"/>
    </xf>
    <xf numFmtId="187" fontId="14" fillId="0" borderId="0" xfId="14" applyNumberFormat="1" applyFont="1" applyFill="1" applyBorder="1" applyAlignment="1" applyProtection="1">
      <alignment horizontal="right" vertical="center"/>
      <protection locked="0"/>
    </xf>
    <xf numFmtId="187" fontId="14" fillId="0" borderId="2" xfId="14" applyNumberFormat="1" applyFont="1" applyFill="1" applyBorder="1" applyAlignment="1" applyProtection="1">
      <alignment horizontal="right" vertical="center"/>
    </xf>
    <xf numFmtId="187" fontId="14" fillId="0" borderId="3" xfId="14" applyNumberFormat="1" applyFont="1" applyFill="1" applyBorder="1" applyAlignment="1" applyProtection="1">
      <alignment horizontal="right" vertical="center"/>
    </xf>
    <xf numFmtId="187" fontId="14" fillId="0" borderId="0" xfId="14" applyNumberFormat="1" applyFont="1" applyFill="1" applyAlignment="1" applyProtection="1">
      <alignment horizontal="right" vertical="center"/>
    </xf>
    <xf numFmtId="187" fontId="13" fillId="0" borderId="0" xfId="14" applyNumberFormat="1" applyFont="1" applyFill="1" applyAlignment="1" applyProtection="1">
      <alignment horizontal="right" vertical="center"/>
    </xf>
    <xf numFmtId="187" fontId="14" fillId="0" borderId="1" xfId="14" applyNumberFormat="1" applyFont="1" applyFill="1" applyBorder="1" applyAlignment="1" applyProtection="1">
      <alignment horizontal="center" vertical="center"/>
    </xf>
    <xf numFmtId="187" fontId="14" fillId="0" borderId="0" xfId="14" applyNumberFormat="1" applyFont="1" applyFill="1" applyAlignment="1" applyProtection="1">
      <alignment horizontal="center" vertical="center"/>
    </xf>
    <xf numFmtId="187" fontId="14" fillId="0" borderId="2" xfId="14" applyNumberFormat="1" applyFont="1" applyFill="1" applyBorder="1" applyAlignment="1" applyProtection="1">
      <alignment horizontal="center" vertical="center"/>
    </xf>
    <xf numFmtId="187" fontId="19" fillId="0" borderId="3" xfId="14" applyNumberFormat="1" applyFont="1" applyFill="1" applyBorder="1" applyAlignment="1" applyProtection="1">
      <alignment horizontal="right" vertical="top"/>
    </xf>
    <xf numFmtId="187" fontId="13" fillId="0" borderId="3" xfId="14" applyNumberFormat="1" applyFont="1" applyFill="1" applyBorder="1" applyAlignment="1" applyProtection="1">
      <alignment horizontal="right" vertical="top"/>
    </xf>
    <xf numFmtId="187" fontId="9" fillId="0" borderId="0" xfId="6" applyNumberFormat="1" applyFont="1" applyFill="1" applyBorder="1" applyAlignment="1" applyProtection="1">
      <alignment vertical="center"/>
      <protection locked="0"/>
    </xf>
    <xf numFmtId="187" fontId="13" fillId="0" borderId="1" xfId="14" applyNumberFormat="1" applyFont="1" applyFill="1" applyBorder="1" applyAlignment="1" applyProtection="1">
      <alignment horizontal="right" vertical="center"/>
    </xf>
    <xf numFmtId="187" fontId="14" fillId="0" borderId="1" xfId="14" applyNumberFormat="1" applyFont="1" applyFill="1" applyBorder="1" applyAlignment="1" applyProtection="1">
      <alignment horizontal="right" vertical="center"/>
    </xf>
    <xf numFmtId="187" fontId="9" fillId="0" borderId="0" xfId="14" applyNumberFormat="1" applyFont="1" applyFill="1" applyAlignment="1" applyProtection="1">
      <alignment vertical="center"/>
      <protection locked="0"/>
    </xf>
    <xf numFmtId="187" fontId="9" fillId="0" borderId="0" xfId="14" applyNumberFormat="1" applyFont="1" applyFill="1" applyAlignment="1" applyProtection="1">
      <alignment vertical="center"/>
    </xf>
    <xf numFmtId="189" fontId="27" fillId="0" borderId="0" xfId="14" applyNumberFormat="1" applyFont="1" applyFill="1" applyAlignment="1" applyProtection="1">
      <alignment vertical="center"/>
    </xf>
    <xf numFmtId="187" fontId="14" fillId="0" borderId="2" xfId="14" applyNumberFormat="1" applyFont="1" applyFill="1" applyBorder="1" applyAlignment="1" applyProtection="1"/>
    <xf numFmtId="187" fontId="14" fillId="0" borderId="0" xfId="14" applyNumberFormat="1" applyFont="1" applyFill="1" applyAlignment="1" applyProtection="1">
      <protection locked="0"/>
    </xf>
    <xf numFmtId="187" fontId="14" fillId="0" borderId="0" xfId="14" applyNumberFormat="1" applyFont="1" applyFill="1" applyAlignment="1" applyProtection="1"/>
    <xf numFmtId="187" fontId="13" fillId="0" borderId="0" xfId="14" applyNumberFormat="1" applyFont="1" applyFill="1" applyAlignment="1" applyProtection="1"/>
    <xf numFmtId="187" fontId="14" fillId="0" borderId="4" xfId="14" applyNumberFormat="1" applyFont="1" applyFill="1" applyBorder="1" applyAlignment="1" applyProtection="1"/>
    <xf numFmtId="187" fontId="13" fillId="0" borderId="0" xfId="14" applyNumberFormat="1" applyFont="1" applyFill="1" applyAlignment="1" applyProtection="1">
      <alignment horizontal="right"/>
    </xf>
    <xf numFmtId="187" fontId="13" fillId="0" borderId="0" xfId="14" applyNumberFormat="1" applyFont="1" applyFill="1" applyBorder="1" applyAlignment="1" applyProtection="1">
      <alignment horizontal="center"/>
    </xf>
    <xf numFmtId="187" fontId="13" fillId="0" borderId="1" xfId="14" applyNumberFormat="1" applyFont="1" applyFill="1" applyBorder="1" applyAlignment="1" applyProtection="1">
      <alignment horizontal="right"/>
    </xf>
    <xf numFmtId="187" fontId="14" fillId="0" borderId="3" xfId="14" applyNumberFormat="1" applyFont="1" applyFill="1" applyBorder="1" applyAlignment="1" applyProtection="1">
      <alignment horizontal="right"/>
    </xf>
    <xf numFmtId="187" fontId="14" fillId="0" borderId="0" xfId="14" applyNumberFormat="1" applyFont="1" applyFill="1" applyAlignment="1" applyProtection="1">
      <alignment horizontal="right"/>
      <protection locked="0"/>
    </xf>
    <xf numFmtId="189" fontId="13" fillId="0" borderId="1" xfId="14" applyNumberFormat="1" applyFont="1" applyFill="1" applyBorder="1" applyAlignment="1" applyProtection="1">
      <alignment vertical="center"/>
      <protection locked="0"/>
    </xf>
    <xf numFmtId="189" fontId="13" fillId="0" borderId="1" xfId="14" applyNumberFormat="1" applyFont="1" applyFill="1" applyBorder="1" applyAlignment="1" applyProtection="1">
      <alignment horizontal="right" vertical="center"/>
      <protection locked="0"/>
    </xf>
    <xf numFmtId="189" fontId="14" fillId="0" borderId="1" xfId="14" applyNumberFormat="1" applyFont="1" applyFill="1" applyBorder="1" applyAlignment="1" applyProtection="1">
      <alignment horizontal="right" vertical="center"/>
    </xf>
    <xf numFmtId="189" fontId="13" fillId="0" borderId="0" xfId="14" applyNumberFormat="1" applyFont="1" applyFill="1" applyAlignment="1" applyProtection="1">
      <alignment horizontal="right"/>
      <protection locked="0"/>
    </xf>
    <xf numFmtId="189" fontId="13" fillId="0" borderId="1" xfId="14" applyNumberFormat="1" applyFont="1" applyFill="1" applyBorder="1" applyAlignment="1" applyProtection="1">
      <alignment horizontal="right" vertical="center"/>
    </xf>
    <xf numFmtId="189" fontId="13" fillId="0" borderId="1" xfId="14" applyNumberFormat="1" applyFont="1" applyFill="1" applyBorder="1" applyAlignment="1" applyProtection="1">
      <alignment horizontal="right"/>
      <protection locked="0"/>
    </xf>
    <xf numFmtId="0" fontId="6" fillId="0" borderId="0" xfId="1" applyFont="1" applyAlignment="1" applyProtection="1">
      <alignment vertical="center"/>
      <protection locked="0"/>
    </xf>
    <xf numFmtId="1" fontId="5" fillId="0" borderId="0" xfId="0" quotePrefix="1" applyFont="1" applyAlignment="1" applyProtection="1">
      <alignment horizontal="left" vertical="center"/>
      <protection locked="0"/>
    </xf>
    <xf numFmtId="1" fontId="5" fillId="0" borderId="0" xfId="0" quotePrefix="1" applyFont="1" applyAlignment="1" applyProtection="1">
      <alignment vertical="center"/>
      <protection locked="0"/>
    </xf>
    <xf numFmtId="1" fontId="23" fillId="0" borderId="0" xfId="0" applyFont="1" applyAlignment="1" applyProtection="1">
      <alignment vertical="center"/>
      <protection locked="0"/>
    </xf>
    <xf numFmtId="1" fontId="5" fillId="0" borderId="0" xfId="0" applyFont="1" applyAlignment="1" applyProtection="1">
      <alignment vertical="center"/>
      <protection locked="0"/>
    </xf>
    <xf numFmtId="1" fontId="6" fillId="0" borderId="0" xfId="0" applyFont="1" applyAlignment="1" applyProtection="1">
      <alignment horizontal="left" vertical="center"/>
      <protection locked="0"/>
    </xf>
    <xf numFmtId="49" fontId="24" fillId="0" borderId="0" xfId="0" quotePrefix="1" applyNumberFormat="1" applyFont="1" applyAlignment="1" applyProtection="1">
      <alignment horizontal="center" vertical="center"/>
      <protection locked="0"/>
    </xf>
    <xf numFmtId="1" fontId="14" fillId="0" borderId="0" xfId="0" applyFont="1" applyAlignment="1" applyProtection="1">
      <alignment horizontal="left" vertical="center"/>
      <protection locked="0"/>
    </xf>
    <xf numFmtId="49" fontId="15" fillId="0" borderId="0" xfId="0" applyNumberFormat="1" applyFont="1" applyAlignment="1" applyProtection="1">
      <alignment horizontal="center" vertical="center"/>
      <protection locked="0"/>
    </xf>
    <xf numFmtId="1" fontId="13" fillId="0" borderId="0" xfId="0" applyFont="1" applyAlignment="1" applyProtection="1">
      <alignment horizontal="left" vertical="center"/>
      <protection locked="0"/>
    </xf>
    <xf numFmtId="1" fontId="13" fillId="0" borderId="0" xfId="0" applyFont="1" applyAlignment="1" applyProtection="1">
      <alignment vertical="center"/>
      <protection locked="0"/>
    </xf>
    <xf numFmtId="1" fontId="7" fillId="0" borderId="0" xfId="0" applyFont="1" applyAlignment="1" applyProtection="1">
      <alignment vertical="center"/>
      <protection locked="0"/>
    </xf>
    <xf numFmtId="1" fontId="13" fillId="0" borderId="0" xfId="0" quotePrefix="1" applyFont="1" applyAlignment="1" applyProtection="1">
      <alignment horizontal="left" vertical="center"/>
      <protection locked="0"/>
    </xf>
    <xf numFmtId="49" fontId="15" fillId="0" borderId="0" xfId="0" quotePrefix="1" applyNumberFormat="1" applyFont="1" applyAlignment="1" applyProtection="1">
      <alignment horizontal="center" vertical="center"/>
      <protection locked="0"/>
    </xf>
    <xf numFmtId="1" fontId="14" fillId="0" borderId="0" xfId="0" applyFont="1" applyAlignment="1" applyProtection="1">
      <alignment horizontal="center" vertical="center"/>
      <protection locked="0"/>
    </xf>
    <xf numFmtId="1" fontId="13" fillId="0" borderId="0" xfId="0" applyFont="1" applyAlignment="1" applyProtection="1">
      <alignment horizontal="center" vertical="center"/>
      <protection locked="0"/>
    </xf>
    <xf numFmtId="0" fontId="13" fillId="0" borderId="0" xfId="0" quotePrefix="1" applyNumberFormat="1" applyFont="1" applyAlignment="1" applyProtection="1">
      <alignment horizontal="center" vertical="center"/>
      <protection locked="0"/>
    </xf>
    <xf numFmtId="192" fontId="13" fillId="0" borderId="0" xfId="0" applyNumberFormat="1" applyFont="1" applyAlignment="1" applyProtection="1">
      <alignment horizontal="center" vertical="center"/>
      <protection locked="0"/>
    </xf>
    <xf numFmtId="1" fontId="16" fillId="0" borderId="0" xfId="0" applyFont="1" applyAlignment="1" applyProtection="1">
      <alignment vertical="center"/>
      <protection locked="0"/>
    </xf>
    <xf numFmtId="193" fontId="13" fillId="0" borderId="0" xfId="0" applyNumberFormat="1" applyFont="1" applyAlignment="1" applyProtection="1">
      <alignment horizontal="center" vertical="center"/>
      <protection locked="0"/>
    </xf>
    <xf numFmtId="193" fontId="13" fillId="0" borderId="0" xfId="0" applyNumberFormat="1" applyFont="1" applyAlignment="1" applyProtection="1">
      <alignment vertical="center"/>
      <protection locked="0"/>
    </xf>
    <xf numFmtId="187" fontId="13" fillId="0" borderId="0" xfId="0" applyNumberFormat="1" applyFont="1" applyAlignment="1" applyProtection="1">
      <alignment vertical="center"/>
      <protection locked="0"/>
    </xf>
    <xf numFmtId="49" fontId="26" fillId="0" borderId="0" xfId="0" applyNumberFormat="1" applyFont="1" applyAlignment="1" applyProtection="1">
      <alignment horizontal="center" vertical="center"/>
      <protection locked="0"/>
    </xf>
    <xf numFmtId="37" fontId="13" fillId="0" borderId="0" xfId="0" applyNumberFormat="1" applyFont="1" applyAlignment="1" applyProtection="1">
      <alignment vertical="center"/>
      <protection locked="0"/>
    </xf>
    <xf numFmtId="1" fontId="13" fillId="0" borderId="0" xfId="0" applyFont="1" applyProtection="1">
      <protection locked="0"/>
    </xf>
    <xf numFmtId="1" fontId="0" fillId="0" borderId="0" xfId="0" applyProtection="1">
      <protection locked="0"/>
    </xf>
    <xf numFmtId="1" fontId="14" fillId="0" borderId="0" xfId="0" applyFont="1" applyAlignment="1" applyProtection="1">
      <alignment vertical="center"/>
      <protection locked="0"/>
    </xf>
    <xf numFmtId="187" fontId="13" fillId="0" borderId="0" xfId="0" applyNumberFormat="1" applyFont="1" applyAlignment="1" applyProtection="1">
      <alignment horizontal="center" vertical="center"/>
      <protection locked="0"/>
    </xf>
    <xf numFmtId="1" fontId="5" fillId="0" borderId="0" xfId="0" quotePrefix="1" applyFont="1" applyAlignment="1" applyProtection="1">
      <alignment horizontal="center" vertical="center"/>
      <protection locked="0"/>
    </xf>
    <xf numFmtId="49" fontId="24" fillId="0" borderId="0" xfId="0" applyNumberFormat="1" applyFont="1" applyAlignment="1" applyProtection="1">
      <alignment horizontal="center" vertical="center"/>
      <protection locked="0"/>
    </xf>
    <xf numFmtId="1" fontId="5" fillId="0" borderId="0" xfId="0" applyFont="1" applyAlignment="1" applyProtection="1">
      <alignment horizontal="center" vertical="center"/>
      <protection locked="0"/>
    </xf>
    <xf numFmtId="187" fontId="13" fillId="0" borderId="0" xfId="0" applyNumberFormat="1" applyFont="1" applyAlignment="1" applyProtection="1">
      <alignment horizontal="right" vertical="center"/>
      <protection locked="0"/>
    </xf>
    <xf numFmtId="49" fontId="15" fillId="0" borderId="0" xfId="0" applyNumberFormat="1" applyFont="1" applyAlignment="1" applyProtection="1">
      <alignment horizontal="center"/>
      <protection locked="0"/>
    </xf>
    <xf numFmtId="37" fontId="13" fillId="0" borderId="0" xfId="0" applyNumberFormat="1" applyFont="1" applyAlignment="1" applyProtection="1">
      <alignment horizontal="left" vertical="center"/>
      <protection locked="0"/>
    </xf>
    <xf numFmtId="37" fontId="14" fillId="0" borderId="0" xfId="0" applyNumberFormat="1" applyFont="1" applyAlignment="1" applyProtection="1">
      <alignment vertical="center"/>
      <protection locked="0"/>
    </xf>
    <xf numFmtId="1" fontId="16" fillId="0" borderId="0" xfId="0" quotePrefix="1" applyFont="1" applyAlignment="1" applyProtection="1">
      <alignment horizontal="left" vertical="center"/>
      <protection locked="0"/>
    </xf>
    <xf numFmtId="1" fontId="15" fillId="0" borderId="0" xfId="0" applyFont="1" applyAlignment="1" applyProtection="1">
      <alignment horizontal="left" vertical="center"/>
      <protection locked="0"/>
    </xf>
    <xf numFmtId="189" fontId="27" fillId="0" borderId="0" xfId="14" applyNumberFormat="1" applyFont="1" applyFill="1" applyAlignment="1" applyProtection="1">
      <alignment vertical="center"/>
      <protection locked="0"/>
    </xf>
    <xf numFmtId="1" fontId="13" fillId="0" borderId="0" xfId="0" applyFont="1" applyAlignment="1" applyProtection="1">
      <alignment horizontal="right" vertical="center"/>
      <protection locked="0"/>
    </xf>
    <xf numFmtId="0" fontId="14" fillId="0" borderId="0" xfId="1" applyFont="1" applyAlignment="1" applyProtection="1">
      <alignment vertical="center"/>
      <protection locked="0"/>
    </xf>
    <xf numFmtId="189" fontId="14" fillId="0" borderId="0" xfId="1" applyNumberFormat="1" applyFont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" fontId="7" fillId="0" borderId="0" xfId="0" applyFont="1" applyProtection="1">
      <protection locked="0"/>
    </xf>
    <xf numFmtId="37" fontId="13" fillId="0" borderId="0" xfId="1" applyNumberFormat="1" applyFont="1" applyAlignment="1" applyProtection="1">
      <alignment vertical="center"/>
      <protection locked="0"/>
    </xf>
    <xf numFmtId="1" fontId="14" fillId="0" borderId="0" xfId="0" applyFont="1" applyAlignment="1" applyProtection="1">
      <alignment horizontal="center"/>
      <protection locked="0"/>
    </xf>
    <xf numFmtId="187" fontId="13" fillId="0" borderId="0" xfId="0" applyNumberFormat="1" applyFont="1" applyAlignment="1" applyProtection="1">
      <alignment horizontal="center"/>
      <protection locked="0"/>
    </xf>
    <xf numFmtId="187" fontId="14" fillId="0" borderId="0" xfId="0" applyNumberFormat="1" applyFont="1" applyAlignment="1" applyProtection="1">
      <alignment horizontal="center"/>
      <protection locked="0"/>
    </xf>
    <xf numFmtId="0" fontId="13" fillId="0" borderId="0" xfId="0" quotePrefix="1" applyNumberFormat="1" applyFont="1" applyAlignment="1" applyProtection="1">
      <alignment horizontal="center"/>
      <protection locked="0"/>
    </xf>
    <xf numFmtId="0" fontId="13" fillId="0" borderId="0" xfId="0" applyNumberFormat="1" applyFont="1" applyAlignment="1" applyProtection="1">
      <alignment horizontal="center"/>
      <protection locked="0"/>
    </xf>
    <xf numFmtId="187" fontId="15" fillId="0" borderId="0" xfId="0" applyNumberFormat="1" applyFont="1" applyAlignment="1" applyProtection="1">
      <alignment horizontal="center"/>
      <protection locked="0"/>
    </xf>
    <xf numFmtId="37" fontId="16" fillId="0" borderId="0" xfId="1" applyNumberFormat="1" applyFont="1" applyProtection="1">
      <protection locked="0"/>
    </xf>
    <xf numFmtId="0" fontId="13" fillId="0" borderId="0" xfId="1" applyFont="1" applyProtection="1">
      <protection locked="0"/>
    </xf>
    <xf numFmtId="187" fontId="13" fillId="0" borderId="0" xfId="1" applyNumberFormat="1" applyFont="1" applyProtection="1">
      <protection locked="0"/>
    </xf>
    <xf numFmtId="37" fontId="13" fillId="0" borderId="0" xfId="1" applyNumberFormat="1" applyFont="1" applyProtection="1">
      <protection locked="0"/>
    </xf>
    <xf numFmtId="37" fontId="15" fillId="0" borderId="0" xfId="1" applyNumberFormat="1" applyFont="1" applyProtection="1">
      <protection locked="0"/>
    </xf>
    <xf numFmtId="37" fontId="13" fillId="0" borderId="0" xfId="2" applyNumberFormat="1" applyFont="1" applyProtection="1">
      <protection locked="0"/>
    </xf>
    <xf numFmtId="0" fontId="13" fillId="0" borderId="0" xfId="1" applyFont="1" applyAlignment="1" applyProtection="1">
      <alignment horizontal="left"/>
      <protection locked="0"/>
    </xf>
    <xf numFmtId="189" fontId="13" fillId="0" borderId="0" xfId="1" applyNumberFormat="1" applyFont="1" applyProtection="1">
      <protection locked="0"/>
    </xf>
    <xf numFmtId="37" fontId="14" fillId="0" borderId="0" xfId="1" applyNumberFormat="1" applyFont="1" applyProtection="1">
      <protection locked="0"/>
    </xf>
    <xf numFmtId="0" fontId="14" fillId="0" borderId="0" xfId="1" applyFont="1" applyProtection="1">
      <protection locked="0"/>
    </xf>
    <xf numFmtId="1" fontId="25" fillId="0" borderId="0" xfId="0" applyFont="1" applyProtection="1">
      <protection locked="0"/>
    </xf>
    <xf numFmtId="37" fontId="14" fillId="0" borderId="0" xfId="1" applyNumberFormat="1" applyFont="1" applyAlignment="1" applyProtection="1">
      <alignment vertical="center"/>
      <protection locked="0"/>
    </xf>
    <xf numFmtId="0" fontId="13" fillId="0" borderId="0" xfId="1" applyFont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187" fontId="13" fillId="0" borderId="0" xfId="1" applyNumberFormat="1" applyFont="1" applyAlignment="1" applyProtection="1">
      <alignment vertical="center"/>
      <protection locked="0"/>
    </xf>
    <xf numFmtId="187" fontId="14" fillId="0" borderId="0" xfId="1" applyNumberFormat="1" applyFont="1" applyAlignment="1" applyProtection="1">
      <alignment vertical="center"/>
      <protection locked="0"/>
    </xf>
    <xf numFmtId="187" fontId="13" fillId="0" borderId="0" xfId="0" quotePrefix="1" applyNumberFormat="1" applyFont="1" applyAlignment="1" applyProtection="1">
      <alignment horizontal="center"/>
      <protection locked="0"/>
    </xf>
    <xf numFmtId="38" fontId="13" fillId="0" borderId="0" xfId="1" applyNumberFormat="1" applyFont="1" applyAlignment="1" applyProtection="1">
      <alignment vertical="center"/>
      <protection locked="0"/>
    </xf>
    <xf numFmtId="38" fontId="6" fillId="0" borderId="0" xfId="0" applyNumberFormat="1" applyFont="1" applyAlignment="1" applyProtection="1">
      <alignment horizontal="left" vertical="center"/>
      <protection locked="0"/>
    </xf>
    <xf numFmtId="37" fontId="6" fillId="0" borderId="0" xfId="1" applyNumberFormat="1" applyFont="1" applyAlignment="1" applyProtection="1">
      <alignment vertical="center"/>
      <protection locked="0"/>
    </xf>
    <xf numFmtId="37" fontId="5" fillId="0" borderId="0" xfId="1" applyNumberFormat="1" applyFont="1" applyAlignment="1" applyProtection="1">
      <alignment vertical="center"/>
      <protection locked="0"/>
    </xf>
    <xf numFmtId="37" fontId="17" fillId="0" borderId="0" xfId="1" applyNumberFormat="1" applyFont="1" applyAlignment="1" applyProtection="1">
      <alignment vertical="center"/>
      <protection locked="0"/>
    </xf>
    <xf numFmtId="37" fontId="13" fillId="0" borderId="0" xfId="1" applyNumberFormat="1" applyFont="1" applyAlignment="1" applyProtection="1">
      <alignment horizontal="right" vertical="center"/>
      <protection locked="0"/>
    </xf>
    <xf numFmtId="37" fontId="10" fillId="0" borderId="0" xfId="1" applyNumberFormat="1" applyFont="1" applyAlignment="1" applyProtection="1">
      <alignment vertical="center"/>
      <protection locked="0"/>
    </xf>
    <xf numFmtId="37" fontId="14" fillId="0" borderId="0" xfId="1" applyNumberFormat="1" applyFont="1" applyAlignment="1" applyProtection="1">
      <alignment horizontal="center" vertical="center"/>
      <protection locked="0"/>
    </xf>
    <xf numFmtId="37" fontId="13" fillId="0" borderId="0" xfId="1" applyNumberFormat="1" applyFont="1" applyAlignment="1" applyProtection="1">
      <alignment horizontal="center" vertical="center"/>
      <protection locked="0"/>
    </xf>
    <xf numFmtId="0" fontId="13" fillId="0" borderId="0" xfId="7" applyFont="1" applyAlignment="1" applyProtection="1">
      <alignment horizontal="center" vertical="center"/>
      <protection locked="0"/>
    </xf>
    <xf numFmtId="0" fontId="13" fillId="0" borderId="0" xfId="4" applyFont="1" applyAlignment="1" applyProtection="1">
      <alignment horizontal="center" vertical="center"/>
      <protection locked="0"/>
    </xf>
    <xf numFmtId="37" fontId="13" fillId="0" borderId="0" xfId="4" applyNumberFormat="1" applyFont="1" applyAlignment="1" applyProtection="1">
      <alignment horizontal="center" vertical="center"/>
      <protection locked="0"/>
    </xf>
    <xf numFmtId="0" fontId="13" fillId="0" borderId="0" xfId="11" applyFont="1" applyAlignment="1" applyProtection="1">
      <alignment horizontal="center" vertical="center"/>
      <protection locked="0"/>
    </xf>
    <xf numFmtId="37" fontId="13" fillId="0" borderId="0" xfId="1" applyNumberFormat="1" applyFont="1" applyAlignment="1" applyProtection="1">
      <alignment horizontal="centerContinuous" vertical="center"/>
      <protection locked="0"/>
    </xf>
    <xf numFmtId="37" fontId="9" fillId="0" borderId="0" xfId="1" applyNumberFormat="1" applyFont="1" applyAlignment="1" applyProtection="1">
      <alignment horizontal="center" vertical="center"/>
      <protection locked="0"/>
    </xf>
    <xf numFmtId="37" fontId="14" fillId="0" borderId="0" xfId="5" applyNumberFormat="1" applyFont="1" applyAlignment="1" applyProtection="1">
      <alignment vertical="center"/>
      <protection locked="0"/>
    </xf>
    <xf numFmtId="37" fontId="9" fillId="0" borderId="0" xfId="1" applyNumberFormat="1" applyFont="1" applyAlignment="1" applyProtection="1">
      <alignment vertical="center"/>
      <protection locked="0"/>
    </xf>
    <xf numFmtId="187" fontId="9" fillId="0" borderId="0" xfId="1" applyNumberFormat="1" applyFont="1" applyAlignment="1" applyProtection="1">
      <alignment vertical="center"/>
      <protection locked="0"/>
    </xf>
    <xf numFmtId="37" fontId="15" fillId="0" borderId="0" xfId="5" applyNumberFormat="1" applyFont="1" applyAlignment="1" applyProtection="1">
      <alignment horizontal="center" vertical="center"/>
      <protection locked="0"/>
    </xf>
    <xf numFmtId="1" fontId="14" fillId="0" borderId="0" xfId="0" applyFont="1" applyAlignment="1" applyProtection="1">
      <alignment horizontal="left"/>
      <protection locked="0"/>
    </xf>
    <xf numFmtId="1" fontId="16" fillId="0" borderId="0" xfId="0" applyFont="1" applyAlignment="1" applyProtection="1">
      <alignment horizontal="left"/>
      <protection locked="0"/>
    </xf>
    <xf numFmtId="37" fontId="13" fillId="0" borderId="0" xfId="5" applyNumberFormat="1" applyFont="1" applyAlignment="1" applyProtection="1">
      <alignment vertical="center"/>
      <protection locked="0"/>
    </xf>
    <xf numFmtId="187" fontId="8" fillId="0" borderId="0" xfId="1" applyNumberFormat="1" applyFont="1" applyAlignment="1" applyProtection="1">
      <alignment vertical="center"/>
      <protection locked="0"/>
    </xf>
    <xf numFmtId="37" fontId="8" fillId="0" borderId="0" xfId="1" applyNumberFormat="1" applyFont="1" applyAlignment="1" applyProtection="1">
      <alignment vertical="center"/>
      <protection locked="0"/>
    </xf>
    <xf numFmtId="37" fontId="6" fillId="0" borderId="0" xfId="1" applyNumberFormat="1" applyFont="1" applyAlignment="1" applyProtection="1">
      <alignment horizontal="center" vertical="center"/>
      <protection locked="0"/>
    </xf>
    <xf numFmtId="0" fontId="13" fillId="0" borderId="0" xfId="4" applyFont="1" applyAlignment="1" applyProtection="1">
      <alignment vertical="center"/>
      <protection locked="0"/>
    </xf>
    <xf numFmtId="37" fontId="15" fillId="0" borderId="0" xfId="1" applyNumberFormat="1" applyFont="1" applyAlignment="1" applyProtection="1">
      <alignment horizontal="center" vertical="center"/>
      <protection locked="0"/>
    </xf>
    <xf numFmtId="37" fontId="9" fillId="0" borderId="0" xfId="1" applyNumberFormat="1" applyFont="1" applyAlignment="1">
      <alignment vertical="center"/>
    </xf>
    <xf numFmtId="0" fontId="6" fillId="0" borderId="0" xfId="10" applyFont="1" applyAlignment="1" applyProtection="1">
      <alignment vertical="center"/>
      <protection locked="0"/>
    </xf>
    <xf numFmtId="0" fontId="5" fillId="0" borderId="0" xfId="10" applyFont="1" applyAlignment="1" applyProtection="1">
      <alignment vertical="center"/>
      <protection locked="0"/>
    </xf>
    <xf numFmtId="0" fontId="14" fillId="0" borderId="0" xfId="10" applyFont="1" applyAlignment="1" applyProtection="1">
      <alignment vertical="center"/>
      <protection locked="0"/>
    </xf>
    <xf numFmtId="0" fontId="13" fillId="0" borderId="0" xfId="10" applyFont="1" applyAlignment="1" applyProtection="1">
      <alignment vertical="center"/>
      <protection locked="0"/>
    </xf>
    <xf numFmtId="0" fontId="13" fillId="0" borderId="0" xfId="10" applyFont="1" applyAlignment="1" applyProtection="1">
      <alignment horizontal="center" vertical="center"/>
      <protection locked="0"/>
    </xf>
    <xf numFmtId="0" fontId="16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horizontal="center" vertical="center"/>
      <protection locked="0"/>
    </xf>
    <xf numFmtId="187" fontId="13" fillId="0" borderId="0" xfId="10" applyNumberFormat="1" applyFont="1" applyAlignment="1" applyProtection="1">
      <alignment vertical="center"/>
      <protection locked="0"/>
    </xf>
    <xf numFmtId="190" fontId="13" fillId="0" borderId="0" xfId="10" applyNumberFormat="1" applyFont="1" applyAlignment="1" applyProtection="1">
      <alignment vertical="center"/>
      <protection locked="0"/>
    </xf>
    <xf numFmtId="0" fontId="15" fillId="0" borderId="0" xfId="10" applyFont="1" applyAlignment="1" applyProtection="1">
      <alignment horizontal="center"/>
      <protection locked="0"/>
    </xf>
    <xf numFmtId="187" fontId="13" fillId="0" borderId="0" xfId="0" applyNumberFormat="1" applyFont="1" applyProtection="1">
      <protection locked="0"/>
    </xf>
    <xf numFmtId="189" fontId="13" fillId="0" borderId="0" xfId="10" applyNumberFormat="1" applyFont="1" applyAlignment="1" applyProtection="1">
      <alignment vertical="center"/>
      <protection locked="0"/>
    </xf>
    <xf numFmtId="187" fontId="13" fillId="0" borderId="1" xfId="0" applyNumberFormat="1" applyFont="1" applyBorder="1" applyProtection="1">
      <protection locked="0"/>
    </xf>
    <xf numFmtId="0" fontId="14" fillId="0" borderId="0" xfId="10" applyFont="1" applyAlignment="1" applyProtection="1">
      <alignment horizontal="center" vertical="center"/>
      <protection locked="0"/>
    </xf>
    <xf numFmtId="0" fontId="14" fillId="0" borderId="0" xfId="10" applyFont="1" applyProtection="1">
      <protection locked="0"/>
    </xf>
    <xf numFmtId="187" fontId="14" fillId="0" borderId="0" xfId="10" applyNumberFormat="1" applyFont="1" applyAlignment="1" applyProtection="1">
      <alignment vertical="center"/>
      <protection locked="0"/>
    </xf>
    <xf numFmtId="0" fontId="13" fillId="0" borderId="0" xfId="10" applyFont="1" applyProtection="1">
      <protection locked="0"/>
    </xf>
    <xf numFmtId="0" fontId="14" fillId="0" borderId="0" xfId="10" applyFont="1" applyAlignment="1" applyProtection="1">
      <alignment horizontal="left" vertical="center"/>
      <protection locked="0"/>
    </xf>
    <xf numFmtId="0" fontId="13" fillId="0" borderId="0" xfId="10" applyFont="1" applyAlignment="1" applyProtection="1">
      <alignment horizontal="left" vertical="center"/>
      <protection locked="0"/>
    </xf>
    <xf numFmtId="0" fontId="14" fillId="0" borderId="0" xfId="10" quotePrefix="1" applyFont="1" applyAlignment="1" applyProtection="1">
      <alignment horizontal="left" vertical="center"/>
      <protection locked="0"/>
    </xf>
    <xf numFmtId="0" fontId="16" fillId="0" borderId="0" xfId="10" applyFont="1" applyAlignment="1" applyProtection="1">
      <alignment horizontal="center" vertical="center"/>
      <protection locked="0"/>
    </xf>
    <xf numFmtId="49" fontId="18" fillId="0" borderId="0" xfId="10" applyNumberFormat="1" applyFont="1" applyAlignment="1" applyProtection="1">
      <alignment vertical="top"/>
      <protection locked="0"/>
    </xf>
    <xf numFmtId="49" fontId="19" fillId="0" borderId="0" xfId="10" applyNumberFormat="1" applyFont="1" applyAlignment="1" applyProtection="1">
      <alignment vertical="top"/>
      <protection locked="0"/>
    </xf>
    <xf numFmtId="37" fontId="13" fillId="0" borderId="0" xfId="10" applyNumberFormat="1" applyFont="1" applyAlignment="1" applyProtection="1">
      <alignment vertical="top"/>
      <protection locked="0"/>
    </xf>
    <xf numFmtId="191" fontId="18" fillId="0" borderId="0" xfId="10" applyNumberFormat="1" applyFont="1" applyAlignment="1" applyProtection="1">
      <alignment vertical="top"/>
      <protection locked="0"/>
    </xf>
    <xf numFmtId="1" fontId="18" fillId="0" borderId="0" xfId="10" applyNumberFormat="1" applyFont="1" applyAlignment="1" applyProtection="1">
      <alignment horizontal="center" vertical="top"/>
      <protection locked="0"/>
    </xf>
    <xf numFmtId="0" fontId="13" fillId="0" borderId="0" xfId="10" applyFont="1" applyAlignment="1" applyProtection="1">
      <alignment vertical="top"/>
      <protection locked="0"/>
    </xf>
    <xf numFmtId="189" fontId="13" fillId="0" borderId="0" xfId="10" applyNumberFormat="1" applyFont="1" applyAlignment="1" applyProtection="1">
      <alignment horizontal="right" vertical="top"/>
      <protection locked="0"/>
    </xf>
    <xf numFmtId="189" fontId="13" fillId="0" borderId="0" xfId="10" applyNumberFormat="1" applyFont="1" applyAlignment="1" applyProtection="1">
      <alignment horizontal="center" vertical="top"/>
      <protection locked="0"/>
    </xf>
    <xf numFmtId="0" fontId="14" fillId="0" borderId="0" xfId="10" applyFont="1" applyAlignment="1" applyProtection="1">
      <alignment vertical="top"/>
      <protection locked="0"/>
    </xf>
    <xf numFmtId="189" fontId="13" fillId="0" borderId="0" xfId="10" applyNumberFormat="1" applyFont="1" applyAlignment="1" applyProtection="1">
      <alignment vertical="top"/>
      <protection locked="0"/>
    </xf>
    <xf numFmtId="0" fontId="15" fillId="0" borderId="0" xfId="10" applyFont="1" applyAlignment="1" applyProtection="1">
      <alignment horizontal="center" vertical="top"/>
      <protection locked="0"/>
    </xf>
    <xf numFmtId="0" fontId="14" fillId="0" borderId="0" xfId="10" applyFont="1" applyAlignment="1" applyProtection="1">
      <alignment horizontal="left" vertical="top"/>
      <protection locked="0"/>
    </xf>
    <xf numFmtId="189" fontId="14" fillId="0" borderId="0" xfId="10" applyNumberFormat="1" applyFont="1" applyAlignment="1" applyProtection="1">
      <alignment vertical="top"/>
      <protection locked="0"/>
    </xf>
    <xf numFmtId="0" fontId="16" fillId="0" borderId="0" xfId="10" applyFont="1" applyAlignment="1" applyProtection="1">
      <alignment horizontal="center" vertical="top"/>
      <protection locked="0"/>
    </xf>
    <xf numFmtId="195" fontId="14" fillId="0" borderId="3" xfId="10" applyNumberFormat="1" applyFont="1" applyBorder="1" applyAlignment="1">
      <alignment horizontal="right" vertical="top"/>
    </xf>
    <xf numFmtId="195" fontId="14" fillId="0" borderId="0" xfId="10" applyNumberFormat="1" applyFont="1" applyAlignment="1" applyProtection="1">
      <alignment vertical="top"/>
      <protection locked="0"/>
    </xf>
    <xf numFmtId="194" fontId="13" fillId="0" borderId="0" xfId="10" applyNumberFormat="1" applyFont="1" applyAlignment="1" applyProtection="1">
      <alignment vertical="center"/>
      <protection locked="0"/>
    </xf>
    <xf numFmtId="37" fontId="13" fillId="0" borderId="0" xfId="10" applyNumberFormat="1" applyFont="1" applyAlignment="1" applyProtection="1">
      <alignment vertical="center"/>
      <protection locked="0"/>
    </xf>
    <xf numFmtId="38" fontId="13" fillId="0" borderId="0" xfId="10" applyNumberFormat="1" applyFont="1" applyAlignment="1" applyProtection="1">
      <alignment vertical="center"/>
      <protection locked="0"/>
    </xf>
    <xf numFmtId="187" fontId="27" fillId="0" borderId="0" xfId="14" applyNumberFormat="1" applyFont="1" applyFill="1" applyAlignment="1" applyProtection="1">
      <alignment horizontal="center" vertical="center"/>
    </xf>
    <xf numFmtId="187" fontId="27" fillId="0" borderId="0" xfId="14" applyNumberFormat="1" applyFont="1" applyFill="1" applyAlignment="1" applyProtection="1">
      <alignment horizontal="center" vertical="center"/>
      <protection locked="0"/>
    </xf>
    <xf numFmtId="49" fontId="15" fillId="0" borderId="0" xfId="0" quotePrefix="1" applyNumberFormat="1" applyFont="1" applyAlignment="1" applyProtection="1">
      <alignment horizontal="center" vertical="center"/>
      <protection locked="0"/>
    </xf>
    <xf numFmtId="1" fontId="14" fillId="0" borderId="0" xfId="0" applyFont="1" applyAlignment="1" applyProtection="1">
      <alignment horizontal="center" vertical="center"/>
      <protection locked="0"/>
    </xf>
    <xf numFmtId="49" fontId="15" fillId="0" borderId="0" xfId="0" quotePrefix="1" applyNumberFormat="1" applyFont="1" applyAlignment="1" applyProtection="1">
      <alignment horizontal="center"/>
      <protection locked="0"/>
    </xf>
    <xf numFmtId="187" fontId="14" fillId="0" borderId="0" xfId="0" applyNumberFormat="1" applyFont="1" applyAlignment="1" applyProtection="1">
      <alignment horizontal="center"/>
      <protection locked="0"/>
    </xf>
    <xf numFmtId="187" fontId="13" fillId="0" borderId="0" xfId="0" applyNumberFormat="1" applyFont="1" applyAlignment="1" applyProtection="1">
      <alignment horizontal="center"/>
      <protection locked="0"/>
    </xf>
    <xf numFmtId="37" fontId="14" fillId="0" borderId="0" xfId="1" applyNumberFormat="1" applyFont="1" applyAlignment="1" applyProtection="1">
      <alignment horizontal="center" vertical="center"/>
      <protection locked="0"/>
    </xf>
    <xf numFmtId="0" fontId="13" fillId="0" borderId="1" xfId="4" applyFont="1" applyBorder="1" applyAlignment="1" applyProtection="1">
      <alignment horizontal="center" vertical="center"/>
      <protection locked="0"/>
    </xf>
    <xf numFmtId="37" fontId="15" fillId="0" borderId="0" xfId="4" applyNumberFormat="1" applyFont="1" applyAlignment="1" applyProtection="1">
      <alignment horizontal="center" vertical="center"/>
      <protection locked="0"/>
    </xf>
    <xf numFmtId="37" fontId="13" fillId="0" borderId="1" xfId="11" applyNumberFormat="1" applyFont="1" applyBorder="1" applyAlignment="1" applyProtection="1">
      <alignment horizontal="center" vertical="center"/>
      <protection locked="0"/>
    </xf>
    <xf numFmtId="0" fontId="15" fillId="0" borderId="0" xfId="7" applyFont="1" applyAlignment="1" applyProtection="1">
      <alignment horizontal="center" vertical="center"/>
      <protection locked="0"/>
    </xf>
    <xf numFmtId="187" fontId="15" fillId="0" borderId="0" xfId="0" applyNumberFormat="1" applyFont="1" applyAlignment="1" applyProtection="1">
      <alignment horizontal="center"/>
      <protection locked="0"/>
    </xf>
    <xf numFmtId="1" fontId="14" fillId="0" borderId="0" xfId="0" applyFont="1" applyAlignment="1" applyProtection="1">
      <alignment horizontal="center"/>
      <protection locked="0"/>
    </xf>
  </cellXfs>
  <cellStyles count="34">
    <cellStyle name="Comma" xfId="14" builtinId="3"/>
    <cellStyle name="Comma 12 2 2" xfId="8" xr:uid="{00000000-0005-0000-0000-000000000000}"/>
    <cellStyle name="Comma 12 2 2 2" xfId="25" xr:uid="{2C16247D-D11D-450A-A3D2-4C4891748751}"/>
    <cellStyle name="Comma 17" xfId="17" xr:uid="{006F88AD-177E-4764-A04E-6013B36E327C}"/>
    <cellStyle name="Comma 17 2" xfId="30" xr:uid="{126C7095-5340-43C2-9E14-D63A4E3B6269}"/>
    <cellStyle name="Comma 2" xfId="3" xr:uid="{00000000-0005-0000-0000-000001000000}"/>
    <cellStyle name="Comma 2 15" xfId="32" xr:uid="{ABDD1A07-E7AF-4B82-93F2-B0DB77FE96FC}"/>
    <cellStyle name="Comma 2 2" xfId="23" xr:uid="{571BF52F-16DE-4A8B-A620-A47213CED77D}"/>
    <cellStyle name="Comma 2 7 3" xfId="33" xr:uid="{A12B4B14-C33E-42DD-AF9F-CC0FB4EE96E4}"/>
    <cellStyle name="Comma 3" xfId="6" xr:uid="{00000000-0005-0000-0000-000002000000}"/>
    <cellStyle name="Comma 3 2" xfId="24" xr:uid="{87BD4B19-EAD3-4EA4-BD0B-06444977C202}"/>
    <cellStyle name="Comma 36" xfId="13" xr:uid="{00000000-0005-0000-0000-000003000000}"/>
    <cellStyle name="Comma 36 2" xfId="27" xr:uid="{6718CEA4-4E39-4BD7-B415-BA58DF405082}"/>
    <cellStyle name="Comma 4" xfId="12" xr:uid="{00000000-0005-0000-0000-000004000000}"/>
    <cellStyle name="Comma 4 2" xfId="26" xr:uid="{1BF93CA6-E497-4FC0-A015-AB1B563DB54C}"/>
    <cellStyle name="Comma 48" xfId="18" xr:uid="{0BF7ED21-AC3D-44D0-8047-FBD64BF2AFAB}"/>
    <cellStyle name="Comma 48 2" xfId="31" xr:uid="{7F62F286-97A3-4BD0-9419-EE8DE259A05F}"/>
    <cellStyle name="Comma 5" xfId="16" xr:uid="{A9DE71BA-0879-4BC1-AFED-ECE19F03124A}"/>
    <cellStyle name="Comma 5 2" xfId="29" xr:uid="{EDC446F7-08FB-4BA9-A766-1EEDBA5A9577}"/>
    <cellStyle name="Comma 6" xfId="28" xr:uid="{9511D590-84D3-429C-8695-96B0786B16D7}"/>
    <cellStyle name="Normal" xfId="0" builtinId="0"/>
    <cellStyle name="Normal 11 2" xfId="9" xr:uid="{00000000-0005-0000-0000-000006000000}"/>
    <cellStyle name="Normal 2" xfId="2" xr:uid="{00000000-0005-0000-0000-000007000000}"/>
    <cellStyle name="Normal 2 2" xfId="4" xr:uid="{00000000-0005-0000-0000-000008000000}"/>
    <cellStyle name="Normal 2 3" xfId="7" xr:uid="{00000000-0005-0000-0000-000009000000}"/>
    <cellStyle name="Normal 2 4" xfId="19" xr:uid="{B7FD64F0-36E8-4959-9253-E032CBC2448B}"/>
    <cellStyle name="Normal 2 6" xfId="11" xr:uid="{00000000-0005-0000-0000-00000A000000}"/>
    <cellStyle name="Normal 3" xfId="1" xr:uid="{00000000-0005-0000-0000-00000B000000}"/>
    <cellStyle name="Normal 3 2" xfId="5" xr:uid="{00000000-0005-0000-0000-00000C000000}"/>
    <cellStyle name="Normal 3 3" xfId="20" xr:uid="{64DF2564-4A47-40EA-AFB3-420EE58128C2}"/>
    <cellStyle name="Normal 4" xfId="15" xr:uid="{91A10B42-6C90-430D-83E3-C9DE3B9DF9F3}"/>
    <cellStyle name="Normal 5" xfId="10" xr:uid="{00000000-0005-0000-0000-00000D000000}"/>
    <cellStyle name="Normal 69" xfId="21" xr:uid="{86EFA5AB-36EC-4FC9-AE16-D15D3D80CCD2}"/>
    <cellStyle name="Normal 74" xfId="22" xr:uid="{7CC8CB97-1BD5-4EE9-82F1-0348C986033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FF9999"/>
      <color rgb="FFFF99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21.5"/>
  <sheetData/>
  <phoneticPr fontId="0" type="noConversion"/>
  <pageMargins left="0.75" right="0.75" top="1" bottom="1" header="0.5" footer="0.5"/>
  <pageSetup orientation="portrait" horizontalDpi="1200" verticalDpi="1200" r:id="rId1"/>
  <headerFooter alignWithMargins="0">
    <oddHeader>&amp;A</oddHeader>
    <oddFooter>Page &amp;P</oddFooter>
  </headerFooter>
  <customProperties>
    <customPr name="OrphanNamesChecke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2060"/>
  </sheetPr>
  <dimension ref="A1:R114"/>
  <sheetViews>
    <sheetView showGridLines="0" view="pageBreakPreview" topLeftCell="A9" zoomScale="85" zoomScaleNormal="70" zoomScaleSheetLayoutView="85" workbookViewId="0">
      <selection activeCell="N88" sqref="N88"/>
    </sheetView>
  </sheetViews>
  <sheetFormatPr defaultColWidth="9.453125" defaultRowHeight="20.9" customHeight="1"/>
  <cols>
    <col min="1" max="1" width="46.54296875" style="180" bestFit="1" customWidth="1"/>
    <col min="2" max="2" width="11.453125" style="178" customWidth="1"/>
    <col min="3" max="3" width="0.81640625" style="180" customWidth="1"/>
    <col min="4" max="4" width="16.26953125" style="180" customWidth="1"/>
    <col min="5" max="5" width="0.81640625" style="180" customWidth="1"/>
    <col min="6" max="6" width="16.26953125" style="180" customWidth="1"/>
    <col min="7" max="7" width="0.81640625" style="180" customWidth="1"/>
    <col min="8" max="8" width="16.26953125" style="180" customWidth="1"/>
    <col min="9" max="9" width="0.81640625" style="180" customWidth="1"/>
    <col min="10" max="10" width="16.26953125" style="180" customWidth="1"/>
    <col min="11" max="11" width="0.81640625" style="180" customWidth="1"/>
    <col min="12" max="12" width="16.26953125" style="180" customWidth="1"/>
    <col min="13" max="13" width="0.81640625" style="180" customWidth="1"/>
    <col min="14" max="14" width="16.26953125" style="180" customWidth="1"/>
    <col min="15" max="15" width="0.81640625" style="180" customWidth="1"/>
    <col min="16" max="16" width="16.26953125" style="180" customWidth="1"/>
    <col min="17" max="17" width="11.1796875" style="180" bestFit="1" customWidth="1"/>
    <col min="18" max="16384" width="9.453125" style="180"/>
  </cols>
  <sheetData>
    <row r="1" spans="1:18" s="167" customFormat="1" ht="23.15" customHeight="1">
      <c r="A1" s="165" t="s">
        <v>0</v>
      </c>
      <c r="B1" s="188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</row>
    <row r="2" spans="1:18" s="167" customFormat="1" ht="23.15" customHeight="1">
      <c r="A2" s="165" t="s">
        <v>102</v>
      </c>
      <c r="B2" s="188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</row>
    <row r="3" spans="1:18" s="170" customFormat="1" ht="20.9" customHeight="1">
      <c r="A3" s="168"/>
      <c r="B3" s="172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69"/>
    </row>
    <row r="4" spans="1:18" s="170" customFormat="1" ht="23.15" customHeight="1">
      <c r="A4" s="168"/>
      <c r="B4" s="172"/>
      <c r="C4" s="140"/>
      <c r="D4" s="239" t="s">
        <v>2</v>
      </c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</row>
    <row r="5" spans="1:18" s="170" customFormat="1" ht="23.15" customHeight="1">
      <c r="A5" s="168"/>
      <c r="B5" s="172"/>
      <c r="C5" s="140"/>
      <c r="D5" s="171"/>
      <c r="E5" s="171"/>
      <c r="F5" s="171"/>
      <c r="G5" s="171"/>
      <c r="H5" s="172" t="s">
        <v>103</v>
      </c>
      <c r="I5" s="171"/>
      <c r="J5" s="172" t="s">
        <v>103</v>
      </c>
      <c r="K5" s="172"/>
      <c r="O5" s="171"/>
      <c r="P5" s="171"/>
    </row>
    <row r="6" spans="1:18" s="170" customFormat="1" ht="23.15" customHeight="1">
      <c r="A6" s="168"/>
      <c r="B6" s="172"/>
      <c r="C6" s="140"/>
      <c r="D6" s="140"/>
      <c r="E6" s="140"/>
      <c r="F6" s="140"/>
      <c r="G6" s="140"/>
      <c r="H6" s="172" t="s">
        <v>104</v>
      </c>
      <c r="I6" s="174"/>
      <c r="J6" s="174" t="s">
        <v>105</v>
      </c>
      <c r="K6" s="172"/>
      <c r="L6" s="240" t="s">
        <v>78</v>
      </c>
      <c r="M6" s="240"/>
      <c r="N6" s="240"/>
      <c r="O6" s="174"/>
      <c r="P6" s="169"/>
    </row>
    <row r="7" spans="1:18" ht="23.15" customHeight="1">
      <c r="A7" s="177"/>
      <c r="B7" s="172"/>
      <c r="C7" s="177"/>
      <c r="D7" s="174" t="s">
        <v>107</v>
      </c>
      <c r="E7" s="189"/>
      <c r="F7" s="174" t="s">
        <v>108</v>
      </c>
      <c r="G7" s="174"/>
      <c r="H7" s="174" t="s">
        <v>109</v>
      </c>
      <c r="I7" s="175"/>
      <c r="J7" s="175" t="s">
        <v>110</v>
      </c>
      <c r="K7" s="174"/>
      <c r="L7" s="176" t="s">
        <v>111</v>
      </c>
      <c r="M7" s="189"/>
      <c r="N7" s="174" t="s">
        <v>106</v>
      </c>
      <c r="O7" s="175"/>
      <c r="P7" s="177" t="s">
        <v>113</v>
      </c>
    </row>
    <row r="8" spans="1:18" s="178" customFormat="1" ht="23.15" customHeight="1">
      <c r="A8" s="172"/>
      <c r="B8" s="129" t="s">
        <v>6</v>
      </c>
      <c r="C8" s="172"/>
      <c r="D8" s="175" t="s">
        <v>114</v>
      </c>
      <c r="E8" s="174"/>
      <c r="F8" s="175" t="s">
        <v>115</v>
      </c>
      <c r="G8" s="175"/>
      <c r="H8" s="175" t="s">
        <v>116</v>
      </c>
      <c r="I8" s="174"/>
      <c r="J8" s="175" t="s">
        <v>117</v>
      </c>
      <c r="K8" s="175"/>
      <c r="L8" s="176" t="s">
        <v>118</v>
      </c>
      <c r="M8" s="174"/>
      <c r="N8" s="174" t="s">
        <v>112</v>
      </c>
      <c r="O8" s="174"/>
      <c r="P8" s="172" t="s">
        <v>67</v>
      </c>
    </row>
    <row r="9" spans="1:18" s="178" customFormat="1" ht="23.15" customHeight="1">
      <c r="A9" s="172"/>
      <c r="B9" s="172"/>
      <c r="C9" s="172"/>
      <c r="D9" s="241" t="s">
        <v>8</v>
      </c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</row>
    <row r="10" spans="1:18" ht="23.15" customHeight="1">
      <c r="A10" s="179" t="s">
        <v>214</v>
      </c>
      <c r="B10" s="172"/>
      <c r="C10" s="140"/>
      <c r="D10" s="12"/>
      <c r="E10" s="4"/>
      <c r="F10" s="12"/>
      <c r="G10" s="12"/>
      <c r="H10" s="12"/>
      <c r="I10" s="12"/>
      <c r="J10" s="12"/>
      <c r="K10" s="12"/>
      <c r="L10" s="12"/>
      <c r="M10" s="4"/>
      <c r="N10" s="12"/>
      <c r="O10" s="12"/>
      <c r="P10" s="12"/>
    </row>
    <row r="11" spans="1:18" ht="23.15" customHeight="1">
      <c r="A11" s="179" t="s">
        <v>119</v>
      </c>
      <c r="B11" s="172"/>
      <c r="C11" s="140"/>
      <c r="D11" s="58">
        <v>1598408</v>
      </c>
      <c r="E11" s="58">
        <v>0</v>
      </c>
      <c r="F11" s="58">
        <v>812932</v>
      </c>
      <c r="G11" s="58">
        <v>0</v>
      </c>
      <c r="H11" s="58">
        <v>-120630</v>
      </c>
      <c r="I11" s="58">
        <v>0</v>
      </c>
      <c r="J11" s="58">
        <v>-471468</v>
      </c>
      <c r="K11" s="58">
        <v>0</v>
      </c>
      <c r="L11" s="58">
        <v>1215</v>
      </c>
      <c r="M11" s="58">
        <v>0</v>
      </c>
      <c r="N11" s="58">
        <v>18635</v>
      </c>
      <c r="O11" s="58"/>
      <c r="P11" s="68">
        <f>SUM(D11:N11)</f>
        <v>1839092</v>
      </c>
      <c r="Q11" s="181"/>
    </row>
    <row r="12" spans="1:18" ht="10" customHeight="1">
      <c r="A12" s="179"/>
      <c r="B12" s="190"/>
      <c r="C12" s="140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75"/>
      <c r="R12" s="13"/>
    </row>
    <row r="13" spans="1:18" ht="21" customHeight="1">
      <c r="A13" s="183" t="s">
        <v>181</v>
      </c>
      <c r="B13" s="190"/>
      <c r="C13" s="140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75"/>
      <c r="R13" s="13"/>
    </row>
    <row r="14" spans="1:18" ht="21" customHeight="1">
      <c r="A14" s="184" t="s">
        <v>188</v>
      </c>
      <c r="B14" s="190"/>
      <c r="C14" s="140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75"/>
      <c r="R14" s="13"/>
    </row>
    <row r="15" spans="1:18" ht="21" customHeight="1">
      <c r="A15" s="185" t="s">
        <v>185</v>
      </c>
      <c r="B15" s="190">
        <v>9</v>
      </c>
      <c r="C15" s="140"/>
      <c r="D15" s="92">
        <v>0</v>
      </c>
      <c r="E15" s="3"/>
      <c r="F15" s="92">
        <v>0</v>
      </c>
      <c r="G15" s="3"/>
      <c r="H15" s="92">
        <v>0</v>
      </c>
      <c r="I15" s="3"/>
      <c r="J15" s="92">
        <v>0</v>
      </c>
      <c r="K15" s="3"/>
      <c r="L15" s="92">
        <v>0</v>
      </c>
      <c r="M15" s="58"/>
      <c r="N15" s="62">
        <v>-39960</v>
      </c>
      <c r="O15" s="58"/>
      <c r="P15" s="76">
        <f>SUM(D15:N15)</f>
        <v>-39960</v>
      </c>
      <c r="Q15" s="75"/>
      <c r="R15" s="13"/>
    </row>
    <row r="16" spans="1:18" ht="21" customHeight="1">
      <c r="A16" s="184" t="s">
        <v>189</v>
      </c>
      <c r="B16" s="190"/>
      <c r="C16" s="140"/>
      <c r="D16" s="93">
        <f>SUM(D15)</f>
        <v>0</v>
      </c>
      <c r="E16" s="58"/>
      <c r="F16" s="93">
        <f>SUM(F15)</f>
        <v>0</v>
      </c>
      <c r="G16" s="58"/>
      <c r="H16" s="93">
        <f>SUM(H15)</f>
        <v>0</v>
      </c>
      <c r="I16" s="58"/>
      <c r="J16" s="93">
        <f>SUM(J15)</f>
        <v>0</v>
      </c>
      <c r="K16" s="58"/>
      <c r="L16" s="93">
        <f>SUM(L15)</f>
        <v>0</v>
      </c>
      <c r="M16" s="58"/>
      <c r="N16" s="77">
        <f>SUM(N15)</f>
        <v>-39960</v>
      </c>
      <c r="O16" s="58"/>
      <c r="P16" s="77">
        <f>SUM(D16:N16)</f>
        <v>-39960</v>
      </c>
      <c r="Q16" s="75"/>
      <c r="R16" s="13"/>
    </row>
    <row r="17" spans="1:18" ht="10" customHeight="1">
      <c r="A17" s="179"/>
      <c r="B17" s="190"/>
      <c r="C17" s="140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75"/>
      <c r="R17" s="13"/>
    </row>
    <row r="18" spans="1:18" ht="23.15" customHeight="1">
      <c r="A18" s="179" t="s">
        <v>208</v>
      </c>
      <c r="B18" s="190"/>
      <c r="C18" s="140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181"/>
    </row>
    <row r="19" spans="1:18" ht="23.15" customHeight="1">
      <c r="A19" s="185" t="s">
        <v>210</v>
      </c>
      <c r="B19" s="172"/>
      <c r="C19" s="140"/>
      <c r="D19" s="92">
        <v>0</v>
      </c>
      <c r="E19" s="3"/>
      <c r="F19" s="92">
        <v>0</v>
      </c>
      <c r="G19" s="3"/>
      <c r="H19" s="92">
        <v>0</v>
      </c>
      <c r="I19" s="3"/>
      <c r="J19" s="92">
        <v>0</v>
      </c>
      <c r="K19" s="3"/>
      <c r="L19" s="92">
        <v>0</v>
      </c>
      <c r="M19" s="3"/>
      <c r="N19" s="76">
        <f>'PL 6m 7'!H33</f>
        <v>54748</v>
      </c>
      <c r="O19" s="3"/>
      <c r="P19" s="76">
        <f>SUM(D19:N19)</f>
        <v>54748</v>
      </c>
      <c r="Q19" s="181"/>
    </row>
    <row r="20" spans="1:18" s="187" customFormat="1" ht="23.15" customHeight="1">
      <c r="A20" s="179" t="s">
        <v>209</v>
      </c>
      <c r="B20" s="171"/>
      <c r="C20" s="158"/>
      <c r="D20" s="93">
        <f>SUM(D19)</f>
        <v>0</v>
      </c>
      <c r="E20" s="58"/>
      <c r="F20" s="93">
        <f>SUM(F19)</f>
        <v>0</v>
      </c>
      <c r="G20" s="58"/>
      <c r="H20" s="93">
        <f>SUM(H19)</f>
        <v>0</v>
      </c>
      <c r="I20" s="58"/>
      <c r="J20" s="93">
        <f>SUM(J19)</f>
        <v>0</v>
      </c>
      <c r="K20" s="58"/>
      <c r="L20" s="93">
        <f>SUM(L19)</f>
        <v>0</v>
      </c>
      <c r="M20" s="58"/>
      <c r="N20" s="66">
        <f>SUM(N19)</f>
        <v>54748</v>
      </c>
      <c r="O20" s="58"/>
      <c r="P20" s="66">
        <f>SUM(P19)</f>
        <v>54748</v>
      </c>
      <c r="Q20" s="186"/>
    </row>
    <row r="21" spans="1:18" ht="10" customHeight="1">
      <c r="A21" s="179"/>
      <c r="B21" s="182"/>
      <c r="C21" s="140"/>
      <c r="D21" s="55"/>
      <c r="E21" s="55"/>
      <c r="F21" s="55"/>
      <c r="G21" s="55"/>
      <c r="H21" s="55"/>
      <c r="I21" s="55"/>
      <c r="J21" s="59"/>
      <c r="K21" s="55"/>
      <c r="L21" s="55"/>
      <c r="M21" s="78"/>
      <c r="N21" s="78"/>
      <c r="O21" s="78"/>
      <c r="P21" s="78"/>
      <c r="Q21" s="181"/>
    </row>
    <row r="22" spans="1:18" ht="23.15" customHeight="1" thickBot="1">
      <c r="A22" s="158" t="s">
        <v>215</v>
      </c>
      <c r="B22" s="172"/>
      <c r="C22" s="140"/>
      <c r="D22" s="67">
        <f>SUM(D11,D20,D16)</f>
        <v>1598408</v>
      </c>
      <c r="E22" s="58"/>
      <c r="F22" s="67">
        <f>SUM(F11,F20,F16)</f>
        <v>812932</v>
      </c>
      <c r="G22" s="65"/>
      <c r="H22" s="67">
        <f>SUM(H11,H20,H16)</f>
        <v>-120630</v>
      </c>
      <c r="I22" s="65"/>
      <c r="J22" s="67">
        <f>SUM(J11,J20,J16)</f>
        <v>-471468</v>
      </c>
      <c r="K22" s="65"/>
      <c r="L22" s="67">
        <f>SUM(L11,L20,L16)</f>
        <v>1215</v>
      </c>
      <c r="M22" s="58"/>
      <c r="N22" s="67">
        <f>SUM(N11,N20,N16)</f>
        <v>33423</v>
      </c>
      <c r="O22" s="65"/>
      <c r="P22" s="67">
        <f>SUM(P11,P20,P16)</f>
        <v>1853880</v>
      </c>
      <c r="Q22" s="181"/>
    </row>
    <row r="23" spans="1:18" ht="11.15" customHeight="1" thickTop="1"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</row>
    <row r="24" spans="1:18" ht="23.15" customHeight="1">
      <c r="A24" s="179" t="s">
        <v>216</v>
      </c>
      <c r="B24" s="172"/>
      <c r="C24" s="140"/>
      <c r="D24" s="55"/>
      <c r="E24" s="3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181"/>
    </row>
    <row r="25" spans="1:18" ht="23.15" customHeight="1">
      <c r="A25" s="179" t="s">
        <v>200</v>
      </c>
      <c r="B25" s="172"/>
      <c r="C25" s="140"/>
      <c r="D25" s="58">
        <v>1598408</v>
      </c>
      <c r="E25" s="58">
        <v>0</v>
      </c>
      <c r="F25" s="58">
        <v>812932</v>
      </c>
      <c r="G25" s="58">
        <v>0</v>
      </c>
      <c r="H25" s="58">
        <v>-120630</v>
      </c>
      <c r="I25" s="58">
        <v>0</v>
      </c>
      <c r="J25" s="58">
        <v>-471468</v>
      </c>
      <c r="K25" s="58">
        <v>0</v>
      </c>
      <c r="L25" s="58">
        <v>7748</v>
      </c>
      <c r="M25" s="58">
        <v>0</v>
      </c>
      <c r="N25" s="58">
        <v>67278</v>
      </c>
      <c r="O25" s="58"/>
      <c r="P25" s="68">
        <f>SUM(D25:N25)</f>
        <v>1894268</v>
      </c>
      <c r="Q25" s="181"/>
    </row>
    <row r="26" spans="1:18" ht="10" customHeight="1">
      <c r="A26" s="179"/>
      <c r="B26" s="190"/>
      <c r="C26" s="140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75"/>
      <c r="R26" s="13"/>
    </row>
    <row r="27" spans="1:18" ht="23.15" hidden="1" customHeight="1">
      <c r="A27" s="183" t="s">
        <v>181</v>
      </c>
      <c r="B27" s="190"/>
      <c r="C27" s="140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75"/>
      <c r="R27" s="13"/>
    </row>
    <row r="28" spans="1:18" ht="23.15" hidden="1" customHeight="1">
      <c r="A28" s="184" t="s">
        <v>188</v>
      </c>
      <c r="B28" s="190"/>
      <c r="C28" s="140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75"/>
      <c r="R28" s="13"/>
    </row>
    <row r="29" spans="1:18" ht="23.15" hidden="1" customHeight="1">
      <c r="A29" s="185" t="s">
        <v>185</v>
      </c>
      <c r="B29" s="190">
        <v>8</v>
      </c>
      <c r="C29" s="140"/>
      <c r="D29" s="62"/>
      <c r="E29" s="3"/>
      <c r="F29" s="62"/>
      <c r="G29" s="3"/>
      <c r="H29" s="62"/>
      <c r="I29" s="3"/>
      <c r="J29" s="62"/>
      <c r="K29" s="3"/>
      <c r="L29" s="62"/>
      <c r="M29" s="58"/>
      <c r="N29" s="62"/>
      <c r="O29" s="58"/>
      <c r="P29" s="76">
        <f>SUM(D29:N29)</f>
        <v>0</v>
      </c>
      <c r="Q29" s="75"/>
      <c r="R29" s="13"/>
    </row>
    <row r="30" spans="1:18" ht="23.15" hidden="1" customHeight="1">
      <c r="A30" s="184" t="s">
        <v>189</v>
      </c>
      <c r="B30" s="190"/>
      <c r="C30" s="140"/>
      <c r="D30" s="77">
        <f>SUM(D29)</f>
        <v>0</v>
      </c>
      <c r="E30" s="58"/>
      <c r="F30" s="77">
        <f>SUM(F29)</f>
        <v>0</v>
      </c>
      <c r="G30" s="58"/>
      <c r="H30" s="77">
        <f>SUM(H29)</f>
        <v>0</v>
      </c>
      <c r="I30" s="58"/>
      <c r="J30" s="77">
        <f>SUM(J29)</f>
        <v>0</v>
      </c>
      <c r="K30" s="58"/>
      <c r="L30" s="77">
        <f>SUM(L29)</f>
        <v>0</v>
      </c>
      <c r="M30" s="58"/>
      <c r="N30" s="77">
        <f>SUM(N29)</f>
        <v>0</v>
      </c>
      <c r="O30" s="58"/>
      <c r="P30" s="77">
        <f>SUM(D30:N30)</f>
        <v>0</v>
      </c>
      <c r="Q30" s="75"/>
      <c r="R30" s="13"/>
    </row>
    <row r="31" spans="1:18" ht="11.15" hidden="1" customHeight="1">
      <c r="A31" s="179"/>
      <c r="B31" s="190"/>
      <c r="C31" s="140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75"/>
      <c r="R31" s="13"/>
    </row>
    <row r="32" spans="1:18" ht="21" customHeight="1">
      <c r="A32" s="183" t="s">
        <v>181</v>
      </c>
      <c r="B32" s="190"/>
      <c r="C32" s="140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75"/>
      <c r="R32" s="13"/>
    </row>
    <row r="33" spans="1:18" ht="21" customHeight="1">
      <c r="A33" s="184" t="s">
        <v>188</v>
      </c>
      <c r="B33" s="190"/>
      <c r="C33" s="140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75"/>
      <c r="R33" s="13"/>
    </row>
    <row r="34" spans="1:18" ht="21" customHeight="1">
      <c r="A34" s="185" t="s">
        <v>185</v>
      </c>
      <c r="B34" s="190">
        <v>9</v>
      </c>
      <c r="C34" s="140"/>
      <c r="D34" s="92">
        <v>0</v>
      </c>
      <c r="E34" s="3"/>
      <c r="F34" s="92">
        <v>0</v>
      </c>
      <c r="G34" s="3"/>
      <c r="H34" s="92">
        <v>0</v>
      </c>
      <c r="I34" s="3"/>
      <c r="J34" s="92">
        <v>0</v>
      </c>
      <c r="K34" s="3"/>
      <c r="L34" s="92">
        <v>0</v>
      </c>
      <c r="M34" s="58"/>
      <c r="N34" s="62">
        <v>-59141</v>
      </c>
      <c r="O34" s="58"/>
      <c r="P34" s="76">
        <f>SUM(D34:N34)</f>
        <v>-59141</v>
      </c>
      <c r="Q34" s="75"/>
      <c r="R34" s="13"/>
    </row>
    <row r="35" spans="1:18" ht="21" customHeight="1">
      <c r="A35" s="184" t="s">
        <v>189</v>
      </c>
      <c r="B35" s="190"/>
      <c r="C35" s="140"/>
      <c r="D35" s="93">
        <f>SUM(D34)</f>
        <v>0</v>
      </c>
      <c r="E35" s="58"/>
      <c r="F35" s="93">
        <f>SUM(F34)</f>
        <v>0</v>
      </c>
      <c r="G35" s="58"/>
      <c r="H35" s="93">
        <f>SUM(H34)</f>
        <v>0</v>
      </c>
      <c r="I35" s="58"/>
      <c r="J35" s="93">
        <f>SUM(J34)</f>
        <v>0</v>
      </c>
      <c r="K35" s="58"/>
      <c r="L35" s="93">
        <f>SUM(L34)</f>
        <v>0</v>
      </c>
      <c r="M35" s="58"/>
      <c r="N35" s="77">
        <f>SUM(N34)</f>
        <v>-59141</v>
      </c>
      <c r="O35" s="58"/>
      <c r="P35" s="77">
        <f>SUM(D35:N35)</f>
        <v>-59141</v>
      </c>
      <c r="Q35" s="75"/>
      <c r="R35" s="13"/>
    </row>
    <row r="36" spans="1:18" ht="10" customHeight="1">
      <c r="A36" s="179"/>
      <c r="B36" s="190"/>
      <c r="C36" s="140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75"/>
      <c r="R36" s="13"/>
    </row>
    <row r="37" spans="1:18" ht="23.15" customHeight="1">
      <c r="A37" s="179" t="s">
        <v>208</v>
      </c>
      <c r="B37" s="190"/>
      <c r="C37" s="140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181"/>
    </row>
    <row r="38" spans="1:18" ht="23.15" customHeight="1">
      <c r="A38" s="185" t="s">
        <v>210</v>
      </c>
      <c r="B38" s="172"/>
      <c r="C38" s="140"/>
      <c r="D38" s="92">
        <v>0</v>
      </c>
      <c r="E38" s="3"/>
      <c r="F38" s="92">
        <v>0</v>
      </c>
      <c r="G38" s="3"/>
      <c r="H38" s="92">
        <v>0</v>
      </c>
      <c r="I38" s="3"/>
      <c r="J38" s="92">
        <v>0</v>
      </c>
      <c r="K38" s="3"/>
      <c r="L38" s="92">
        <v>0</v>
      </c>
      <c r="M38" s="3"/>
      <c r="N38" s="76">
        <f>'PL 6m 7'!F31</f>
        <v>7765</v>
      </c>
      <c r="O38" s="3"/>
      <c r="P38" s="76">
        <f>SUM(D38:N38)</f>
        <v>7765</v>
      </c>
      <c r="Q38" s="181"/>
    </row>
    <row r="39" spans="1:18" s="187" customFormat="1" ht="23.15" customHeight="1">
      <c r="A39" s="179" t="s">
        <v>209</v>
      </c>
      <c r="B39" s="171"/>
      <c r="C39" s="158"/>
      <c r="D39" s="93">
        <f>SUM(D38)</f>
        <v>0</v>
      </c>
      <c r="E39" s="58"/>
      <c r="F39" s="93">
        <f>SUM(F38)</f>
        <v>0</v>
      </c>
      <c r="G39" s="58"/>
      <c r="H39" s="93">
        <f>SUM(H38)</f>
        <v>0</v>
      </c>
      <c r="I39" s="58"/>
      <c r="J39" s="93">
        <f>SUM(J38)</f>
        <v>0</v>
      </c>
      <c r="K39" s="58"/>
      <c r="L39" s="93">
        <f>SUM(L38)</f>
        <v>0</v>
      </c>
      <c r="M39" s="58"/>
      <c r="N39" s="66">
        <f>SUM(N38)</f>
        <v>7765</v>
      </c>
      <c r="O39" s="58"/>
      <c r="P39" s="66">
        <f>SUM(P38)</f>
        <v>7765</v>
      </c>
      <c r="Q39" s="186"/>
    </row>
    <row r="40" spans="1:18" ht="10" customHeight="1">
      <c r="A40" s="179"/>
      <c r="B40" s="182"/>
      <c r="C40" s="140"/>
      <c r="D40" s="55"/>
      <c r="E40" s="55"/>
      <c r="F40" s="55"/>
      <c r="G40" s="55"/>
      <c r="H40" s="55"/>
      <c r="I40" s="55"/>
      <c r="J40" s="55"/>
      <c r="K40" s="55"/>
      <c r="L40" s="55"/>
      <c r="M40" s="78"/>
      <c r="N40" s="78"/>
      <c r="O40" s="78"/>
      <c r="P40" s="78"/>
      <c r="Q40" s="181"/>
    </row>
    <row r="41" spans="1:18" ht="23.15" customHeight="1" thickBot="1">
      <c r="A41" s="158" t="s">
        <v>217</v>
      </c>
      <c r="B41" s="172"/>
      <c r="C41" s="140"/>
      <c r="D41" s="67">
        <f>SUM(D25,D35,D39)</f>
        <v>1598408</v>
      </c>
      <c r="E41" s="58"/>
      <c r="F41" s="67">
        <f>SUM(F25,F35,F39)</f>
        <v>812932</v>
      </c>
      <c r="G41" s="65"/>
      <c r="H41" s="67">
        <f>SUM(H25,H35,H39)</f>
        <v>-120630</v>
      </c>
      <c r="I41" s="65"/>
      <c r="J41" s="67">
        <f>SUM(J25,J35,J39)</f>
        <v>-471468</v>
      </c>
      <c r="K41" s="65"/>
      <c r="L41" s="67">
        <f>SUM(L25,L35,L39)</f>
        <v>7748</v>
      </c>
      <c r="M41" s="58"/>
      <c r="N41" s="67">
        <f>SUM(N25,N35,N39)</f>
        <v>15902</v>
      </c>
      <c r="O41" s="65"/>
      <c r="P41" s="67">
        <f>SUM(P25,P35,P39)</f>
        <v>1842892</v>
      </c>
      <c r="Q41" s="79"/>
    </row>
    <row r="42" spans="1:18" ht="20.9" customHeight="1" thickTop="1"/>
    <row r="44" spans="1:18" ht="20.9" customHeight="1"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74" spans="10:10" ht="20.9" customHeight="1">
      <c r="J74" s="191"/>
    </row>
    <row r="79" spans="10:10" ht="20.9" customHeight="1">
      <c r="J79" s="191"/>
    </row>
    <row r="114" spans="6:6" ht="20.9" customHeight="1">
      <c r="F114" s="191"/>
    </row>
  </sheetData>
  <sheetProtection formatCells="0" formatColumns="0" formatRows="0" insertColumns="0" insertRows="0" insertHyperlinks="0" deleteColumns="0" deleteRows="0" sort="0" autoFilter="0" pivotTables="0"/>
  <mergeCells count="3">
    <mergeCell ref="D4:P4"/>
    <mergeCell ref="L6:N6"/>
    <mergeCell ref="D9:P9"/>
  </mergeCells>
  <printOptions horizontalCentered="1"/>
  <pageMargins left="0.7" right="0.7" top="0.48" bottom="0.5" header="0.5" footer="0.5"/>
  <pageSetup paperSize="9" scale="75" firstPageNumber="8" fitToHeight="0" orientation="landscape" useFirstPageNumber="1" r:id="rId1"/>
  <headerFooter>
    <oddFooter>&amp;L&amp;"Angsana New,Regular"     หมายเหตุประกอบงบการเงินเป็นส่วนหนึ่งของงบการเงินระหว่างกาลนี้
&amp;C&amp;"Angsana New,Regular"&amp;P</oddFooter>
  </headerFooter>
  <customProperties>
    <customPr name="OrphanNamesChecke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2060"/>
  </sheetPr>
  <dimension ref="A1:M104"/>
  <sheetViews>
    <sheetView showGridLines="0" view="pageBreakPreview" topLeftCell="A16" zoomScale="85" zoomScaleNormal="70" zoomScaleSheetLayoutView="85" workbookViewId="0">
      <selection activeCell="M40" sqref="M40"/>
    </sheetView>
  </sheetViews>
  <sheetFormatPr defaultColWidth="9.453125" defaultRowHeight="24" customHeight="1"/>
  <cols>
    <col min="1" max="1" width="47.81640625" style="180" customWidth="1"/>
    <col min="2" max="2" width="12.453125" style="180" customWidth="1"/>
    <col min="3" max="3" width="1.1796875" style="180" customWidth="1"/>
    <col min="4" max="4" width="21.7265625" style="180" customWidth="1"/>
    <col min="5" max="5" width="1.1796875" style="180" customWidth="1"/>
    <col min="6" max="6" width="21.7265625" style="178" customWidth="1"/>
    <col min="7" max="7" width="1.1796875" style="178" customWidth="1"/>
    <col min="8" max="8" width="21.7265625" style="178" customWidth="1"/>
    <col min="9" max="9" width="1.1796875" style="180" customWidth="1"/>
    <col min="10" max="10" width="21.7265625" style="178" customWidth="1"/>
    <col min="11" max="11" width="1.1796875" style="178" customWidth="1"/>
    <col min="12" max="12" width="21.7265625" style="180" customWidth="1"/>
    <col min="13" max="13" width="11.1796875" style="180" bestFit="1" customWidth="1"/>
    <col min="14" max="16384" width="9.453125" style="180"/>
  </cols>
  <sheetData>
    <row r="1" spans="1:13" s="167" customFormat="1" ht="24" customHeight="1">
      <c r="A1" s="165" t="s">
        <v>0</v>
      </c>
      <c r="B1" s="165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3" s="167" customFormat="1" ht="24" customHeight="1">
      <c r="A2" s="166" t="s">
        <v>102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1:13" s="170" customFormat="1" ht="24" customHeight="1">
      <c r="A3" s="168"/>
      <c r="B3" s="168"/>
      <c r="C3" s="140"/>
      <c r="D3" s="140"/>
      <c r="E3" s="140"/>
      <c r="F3" s="140"/>
      <c r="G3" s="140"/>
      <c r="H3" s="140"/>
      <c r="I3" s="140"/>
      <c r="J3" s="140"/>
      <c r="K3" s="140"/>
      <c r="L3" s="169"/>
    </row>
    <row r="4" spans="1:13" s="170" customFormat="1" ht="24" customHeight="1">
      <c r="A4" s="168"/>
      <c r="B4" s="168"/>
      <c r="C4" s="140"/>
      <c r="D4" s="239" t="s">
        <v>3</v>
      </c>
      <c r="E4" s="239"/>
      <c r="F4" s="239"/>
      <c r="G4" s="239"/>
      <c r="H4" s="239"/>
      <c r="I4" s="239"/>
      <c r="J4" s="239"/>
      <c r="K4" s="239"/>
      <c r="L4" s="239"/>
    </row>
    <row r="5" spans="1:13" s="170" customFormat="1" ht="24" customHeight="1">
      <c r="A5" s="168"/>
      <c r="B5" s="168"/>
      <c r="C5" s="140"/>
      <c r="D5" s="171"/>
      <c r="E5" s="171"/>
      <c r="F5" s="171"/>
      <c r="G5" s="171"/>
      <c r="H5" s="242" t="s">
        <v>78</v>
      </c>
      <c r="I5" s="242"/>
      <c r="J5" s="242"/>
      <c r="K5" s="171"/>
      <c r="L5" s="120"/>
    </row>
    <row r="6" spans="1:13" s="178" customFormat="1" ht="24" customHeight="1">
      <c r="A6" s="172"/>
      <c r="B6" s="129"/>
      <c r="C6" s="172"/>
      <c r="D6" s="173" t="s">
        <v>107</v>
      </c>
      <c r="E6" s="174"/>
      <c r="F6" s="175" t="s">
        <v>108</v>
      </c>
      <c r="G6" s="174"/>
      <c r="H6" s="176" t="s">
        <v>111</v>
      </c>
      <c r="I6" s="174"/>
      <c r="J6" s="174" t="s">
        <v>106</v>
      </c>
      <c r="K6" s="174"/>
      <c r="L6" s="177" t="s">
        <v>113</v>
      </c>
    </row>
    <row r="7" spans="1:13" s="178" customFormat="1" ht="24" customHeight="1">
      <c r="A7" s="172"/>
      <c r="B7" s="129" t="s">
        <v>6</v>
      </c>
      <c r="C7" s="172"/>
      <c r="D7" s="173" t="s">
        <v>114</v>
      </c>
      <c r="E7" s="174"/>
      <c r="F7" s="174" t="s">
        <v>115</v>
      </c>
      <c r="G7" s="174"/>
      <c r="H7" s="176" t="s">
        <v>118</v>
      </c>
      <c r="I7" s="174"/>
      <c r="J7" s="174" t="s">
        <v>112</v>
      </c>
      <c r="K7" s="174"/>
      <c r="L7" s="172" t="s">
        <v>67</v>
      </c>
    </row>
    <row r="8" spans="1:13" s="178" customFormat="1" ht="24" customHeight="1">
      <c r="A8" s="172"/>
      <c r="B8" s="172"/>
      <c r="C8" s="172"/>
      <c r="D8" s="243" t="s">
        <v>8</v>
      </c>
      <c r="E8" s="243"/>
      <c r="F8" s="243"/>
      <c r="G8" s="243"/>
      <c r="H8" s="243"/>
      <c r="I8" s="243"/>
      <c r="J8" s="243"/>
      <c r="K8" s="243"/>
      <c r="L8" s="243"/>
    </row>
    <row r="9" spans="1:13" ht="23.15" customHeight="1">
      <c r="A9" s="179" t="s">
        <v>214</v>
      </c>
      <c r="B9" s="158"/>
      <c r="C9" s="15"/>
      <c r="D9" s="12"/>
      <c r="E9" s="4"/>
      <c r="F9" s="12"/>
      <c r="G9" s="12"/>
      <c r="H9" s="12"/>
      <c r="I9" s="4"/>
      <c r="J9" s="12"/>
      <c r="K9" s="12"/>
      <c r="L9" s="12"/>
    </row>
    <row r="10" spans="1:13" ht="23.15" customHeight="1">
      <c r="A10" s="179" t="s">
        <v>119</v>
      </c>
      <c r="B10" s="179"/>
      <c r="C10" s="140"/>
      <c r="D10" s="58">
        <v>1598408</v>
      </c>
      <c r="E10" s="58">
        <v>0</v>
      </c>
      <c r="F10" s="58">
        <v>812932</v>
      </c>
      <c r="G10" s="58">
        <v>0</v>
      </c>
      <c r="H10" s="58">
        <v>1215</v>
      </c>
      <c r="I10" s="58">
        <v>0</v>
      </c>
      <c r="J10" s="58">
        <v>49921</v>
      </c>
      <c r="K10" s="58"/>
      <c r="L10" s="68">
        <f>SUM(D10:J10)</f>
        <v>2462476</v>
      </c>
      <c r="M10" s="181"/>
    </row>
    <row r="11" spans="1:13" ht="11.15" customHeight="1">
      <c r="A11" s="140"/>
      <c r="B11" s="182"/>
      <c r="C11" s="140"/>
      <c r="D11" s="3"/>
      <c r="E11" s="3"/>
      <c r="F11" s="3"/>
      <c r="G11" s="3"/>
      <c r="H11" s="3"/>
      <c r="I11" s="3"/>
      <c r="J11" s="3"/>
      <c r="K11" s="3"/>
      <c r="L11" s="3"/>
      <c r="M11" s="181"/>
    </row>
    <row r="12" spans="1:13" ht="22">
      <c r="A12" s="183" t="s">
        <v>181</v>
      </c>
      <c r="B12" s="182"/>
      <c r="C12" s="140"/>
      <c r="D12" s="58"/>
      <c r="E12" s="58"/>
      <c r="F12" s="58"/>
      <c r="G12" s="58"/>
      <c r="H12" s="58"/>
      <c r="I12" s="58"/>
      <c r="J12" s="58"/>
      <c r="K12" s="58"/>
      <c r="L12" s="58"/>
      <c r="M12" s="181"/>
    </row>
    <row r="13" spans="1:13" ht="22">
      <c r="A13" s="184" t="s">
        <v>186</v>
      </c>
      <c r="B13" s="182"/>
      <c r="C13" s="140"/>
      <c r="D13" s="58"/>
      <c r="E13" s="58"/>
      <c r="F13" s="58"/>
      <c r="G13" s="58"/>
      <c r="H13" s="58"/>
      <c r="I13" s="58"/>
      <c r="J13" s="58"/>
      <c r="K13" s="58"/>
      <c r="L13" s="58"/>
      <c r="M13" s="181"/>
    </row>
    <row r="14" spans="1:13" ht="21.5">
      <c r="A14" s="185" t="s">
        <v>185</v>
      </c>
      <c r="B14" s="182">
        <v>9</v>
      </c>
      <c r="C14" s="140"/>
      <c r="D14" s="92">
        <v>0</v>
      </c>
      <c r="E14" s="3"/>
      <c r="F14" s="92">
        <v>0</v>
      </c>
      <c r="G14" s="3"/>
      <c r="H14" s="92">
        <v>0</v>
      </c>
      <c r="I14" s="3"/>
      <c r="J14" s="62">
        <v>-39960</v>
      </c>
      <c r="K14" s="3"/>
      <c r="L14" s="76">
        <f>SUM(D14:J14)</f>
        <v>-39960</v>
      </c>
      <c r="M14" s="181"/>
    </row>
    <row r="15" spans="1:13" ht="22">
      <c r="A15" s="184" t="s">
        <v>187</v>
      </c>
      <c r="B15" s="182"/>
      <c r="C15" s="140"/>
      <c r="D15" s="95">
        <f>SUM(D14)</f>
        <v>0</v>
      </c>
      <c r="E15" s="58"/>
      <c r="F15" s="95">
        <f>SUM(F14)</f>
        <v>0</v>
      </c>
      <c r="G15" s="58"/>
      <c r="H15" s="95">
        <f>SUM(H14)</f>
        <v>0</v>
      </c>
      <c r="I15" s="58"/>
      <c r="J15" s="77">
        <f>SUM(J14)</f>
        <v>-39960</v>
      </c>
      <c r="K15" s="58"/>
      <c r="L15" s="77">
        <f>SUM(D15:J15)</f>
        <v>-39960</v>
      </c>
      <c r="M15" s="181"/>
    </row>
    <row r="16" spans="1:13" ht="11.15" customHeight="1">
      <c r="A16" s="140"/>
      <c r="B16" s="182"/>
      <c r="C16" s="140"/>
      <c r="D16" s="3"/>
      <c r="E16" s="3"/>
      <c r="F16" s="3"/>
      <c r="G16" s="3"/>
      <c r="H16" s="3"/>
      <c r="I16" s="3"/>
      <c r="J16" s="3"/>
      <c r="K16" s="3"/>
      <c r="L16" s="3"/>
      <c r="M16" s="181"/>
    </row>
    <row r="17" spans="1:13" ht="23.15" customHeight="1">
      <c r="A17" s="179" t="s">
        <v>208</v>
      </c>
      <c r="B17" s="182"/>
      <c r="C17" s="140"/>
      <c r="D17" s="55"/>
      <c r="E17" s="55"/>
      <c r="F17" s="55"/>
      <c r="G17" s="55"/>
      <c r="H17" s="55"/>
      <c r="I17" s="55"/>
      <c r="J17" s="55"/>
      <c r="K17" s="55"/>
      <c r="L17" s="55"/>
      <c r="M17" s="181"/>
    </row>
    <row r="18" spans="1:13" ht="23.15" customHeight="1">
      <c r="A18" s="185" t="s">
        <v>210</v>
      </c>
      <c r="B18" s="185"/>
      <c r="C18" s="140"/>
      <c r="D18" s="92">
        <v>0</v>
      </c>
      <c r="E18" s="55"/>
      <c r="F18" s="92">
        <v>0</v>
      </c>
      <c r="G18" s="55"/>
      <c r="H18" s="92">
        <v>0</v>
      </c>
      <c r="I18" s="55"/>
      <c r="J18" s="88">
        <f>'PL 6m 7'!L33</f>
        <v>13601</v>
      </c>
      <c r="K18" s="55"/>
      <c r="L18" s="76">
        <f>SUM(D18:J18)</f>
        <v>13601</v>
      </c>
      <c r="M18" s="181"/>
    </row>
    <row r="19" spans="1:13" s="187" customFormat="1" ht="23.15" customHeight="1">
      <c r="A19" s="179" t="s">
        <v>209</v>
      </c>
      <c r="B19" s="179"/>
      <c r="C19" s="158"/>
      <c r="D19" s="95">
        <f>SUM(D18)</f>
        <v>0</v>
      </c>
      <c r="E19" s="58"/>
      <c r="F19" s="95">
        <f>SUM(F18)</f>
        <v>0</v>
      </c>
      <c r="G19" s="58"/>
      <c r="H19" s="95">
        <f>SUM(H18)</f>
        <v>0</v>
      </c>
      <c r="I19" s="58"/>
      <c r="J19" s="66">
        <f>SUM(J18)</f>
        <v>13601</v>
      </c>
      <c r="K19" s="58"/>
      <c r="L19" s="66">
        <f>SUM(L18)</f>
        <v>13601</v>
      </c>
      <c r="M19" s="186"/>
    </row>
    <row r="20" spans="1:13" ht="11.15" customHeight="1">
      <c r="A20" s="140"/>
      <c r="B20" s="182"/>
      <c r="C20" s="140"/>
      <c r="D20" s="3"/>
      <c r="E20" s="3"/>
      <c r="F20" s="3"/>
      <c r="G20" s="3"/>
      <c r="H20" s="3"/>
      <c r="I20" s="3"/>
      <c r="J20" s="3"/>
      <c r="K20" s="3"/>
      <c r="L20" s="3"/>
      <c r="M20" s="181"/>
    </row>
    <row r="21" spans="1:13" ht="23.15" customHeight="1" thickBot="1">
      <c r="A21" s="158" t="s">
        <v>215</v>
      </c>
      <c r="B21" s="158"/>
      <c r="C21" s="140"/>
      <c r="D21" s="89">
        <f>SUM(D10,D19,D15)</f>
        <v>1598408</v>
      </c>
      <c r="E21" s="90"/>
      <c r="F21" s="89">
        <f>SUM(F10,F19,F15)</f>
        <v>812932</v>
      </c>
      <c r="G21" s="61"/>
      <c r="H21" s="89">
        <f>SUM(H10,H19,H15)</f>
        <v>1215</v>
      </c>
      <c r="I21" s="90"/>
      <c r="J21" s="89">
        <f>SUM(J10,J19,J15)</f>
        <v>23562</v>
      </c>
      <c r="K21" s="61"/>
      <c r="L21" s="89">
        <f>SUM(L10,L19,L15)</f>
        <v>2436117</v>
      </c>
      <c r="M21" s="181"/>
    </row>
    <row r="22" spans="1:13" ht="11.15" customHeight="1" thickTop="1">
      <c r="A22" s="140"/>
      <c r="B22" s="182"/>
      <c r="C22" s="140"/>
      <c r="D22" s="3"/>
      <c r="E22" s="3"/>
      <c r="F22" s="3"/>
      <c r="G22" s="3"/>
      <c r="H22" s="3"/>
      <c r="I22" s="3"/>
      <c r="J22" s="3"/>
      <c r="K22" s="3"/>
      <c r="L22" s="3"/>
      <c r="M22" s="181"/>
    </row>
    <row r="23" spans="1:13" ht="23.15" customHeight="1">
      <c r="A23" s="179" t="s">
        <v>216</v>
      </c>
      <c r="B23" s="158"/>
      <c r="C23" s="15"/>
      <c r="D23" s="55"/>
      <c r="E23" s="3"/>
      <c r="F23" s="55"/>
      <c r="G23" s="55"/>
      <c r="H23" s="55"/>
      <c r="I23" s="3"/>
      <c r="J23" s="55"/>
      <c r="K23" s="55"/>
      <c r="L23" s="55"/>
      <c r="M23" s="181"/>
    </row>
    <row r="24" spans="1:13" ht="23.15" customHeight="1">
      <c r="A24" s="179" t="s">
        <v>200</v>
      </c>
      <c r="B24" s="179"/>
      <c r="C24" s="140"/>
      <c r="D24" s="58">
        <v>1598408</v>
      </c>
      <c r="E24" s="58"/>
      <c r="F24" s="58">
        <v>812932</v>
      </c>
      <c r="G24" s="58"/>
      <c r="H24" s="58">
        <v>7748</v>
      </c>
      <c r="I24" s="58"/>
      <c r="J24" s="58">
        <v>128428</v>
      </c>
      <c r="K24" s="58"/>
      <c r="L24" s="68">
        <f>SUM(D24:J24)</f>
        <v>2547516</v>
      </c>
      <c r="M24" s="181"/>
    </row>
    <row r="25" spans="1:13" ht="11.15" customHeight="1">
      <c r="A25" s="140"/>
      <c r="B25" s="182"/>
      <c r="C25" s="140"/>
      <c r="D25" s="3"/>
      <c r="E25" s="3"/>
      <c r="F25" s="3"/>
      <c r="G25" s="3"/>
      <c r="H25" s="3"/>
      <c r="I25" s="3"/>
      <c r="J25" s="3"/>
      <c r="K25" s="3"/>
      <c r="L25" s="3"/>
      <c r="M25" s="181"/>
    </row>
    <row r="26" spans="1:13" ht="23.15" hidden="1" customHeight="1">
      <c r="A26" s="183" t="s">
        <v>181</v>
      </c>
      <c r="B26" s="182"/>
      <c r="C26" s="140"/>
      <c r="D26" s="58"/>
      <c r="E26" s="58"/>
      <c r="F26" s="58"/>
      <c r="G26" s="58"/>
      <c r="H26" s="58"/>
      <c r="I26" s="58"/>
      <c r="J26" s="58"/>
      <c r="K26" s="58"/>
      <c r="L26" s="58"/>
      <c r="M26" s="181"/>
    </row>
    <row r="27" spans="1:13" ht="23.15" hidden="1" customHeight="1">
      <c r="A27" s="184" t="s">
        <v>186</v>
      </c>
      <c r="B27" s="182"/>
      <c r="C27" s="140"/>
      <c r="D27" s="58"/>
      <c r="E27" s="58"/>
      <c r="F27" s="58"/>
      <c r="G27" s="58"/>
      <c r="H27" s="58"/>
      <c r="I27" s="58"/>
      <c r="J27" s="58"/>
      <c r="K27" s="58"/>
      <c r="L27" s="58"/>
      <c r="M27" s="181"/>
    </row>
    <row r="28" spans="1:13" ht="23.15" hidden="1" customHeight="1">
      <c r="A28" s="185" t="s">
        <v>185</v>
      </c>
      <c r="B28" s="182">
        <v>8</v>
      </c>
      <c r="C28" s="140"/>
      <c r="D28" s="62"/>
      <c r="E28" s="3"/>
      <c r="F28" s="62"/>
      <c r="G28" s="3"/>
      <c r="H28" s="62"/>
      <c r="I28" s="3"/>
      <c r="J28" s="62"/>
      <c r="K28" s="3"/>
      <c r="L28" s="76">
        <f>SUM(D28:J28)</f>
        <v>0</v>
      </c>
      <c r="M28" s="181"/>
    </row>
    <row r="29" spans="1:13" ht="23.15" hidden="1" customHeight="1">
      <c r="A29" s="184" t="s">
        <v>187</v>
      </c>
      <c r="B29" s="182"/>
      <c r="C29" s="140"/>
      <c r="D29" s="77">
        <f>SUM(D28)</f>
        <v>0</v>
      </c>
      <c r="E29" s="58"/>
      <c r="F29" s="77">
        <f>SUM(F28)</f>
        <v>0</v>
      </c>
      <c r="G29" s="58"/>
      <c r="H29" s="77">
        <f>SUM(H28)</f>
        <v>0</v>
      </c>
      <c r="I29" s="58"/>
      <c r="J29" s="77">
        <f>SUM(J28)</f>
        <v>0</v>
      </c>
      <c r="K29" s="58"/>
      <c r="L29" s="77">
        <f>SUM(D29:J29)</f>
        <v>0</v>
      </c>
      <c r="M29" s="181"/>
    </row>
    <row r="30" spans="1:13" ht="11.15" hidden="1" customHeight="1">
      <c r="A30" s="140"/>
      <c r="B30" s="182"/>
      <c r="C30" s="140"/>
      <c r="D30" s="3"/>
      <c r="E30" s="3"/>
      <c r="F30" s="3"/>
      <c r="G30" s="3"/>
      <c r="H30" s="3"/>
      <c r="I30" s="3"/>
      <c r="J30" s="3"/>
      <c r="K30" s="3"/>
      <c r="L30" s="3"/>
      <c r="M30" s="181"/>
    </row>
    <row r="31" spans="1:13" ht="22">
      <c r="A31" s="183" t="s">
        <v>181</v>
      </c>
      <c r="B31" s="182"/>
      <c r="C31" s="140"/>
      <c r="D31" s="58"/>
      <c r="E31" s="58"/>
      <c r="F31" s="58"/>
      <c r="G31" s="58"/>
      <c r="H31" s="58"/>
      <c r="I31" s="58"/>
      <c r="J31" s="58"/>
      <c r="K31" s="58"/>
      <c r="L31" s="58"/>
      <c r="M31" s="181"/>
    </row>
    <row r="32" spans="1:13" ht="22">
      <c r="A32" s="184" t="s">
        <v>186</v>
      </c>
      <c r="B32" s="182"/>
      <c r="C32" s="140"/>
      <c r="D32" s="58"/>
      <c r="E32" s="58"/>
      <c r="F32" s="58"/>
      <c r="G32" s="58"/>
      <c r="H32" s="58"/>
      <c r="I32" s="58"/>
      <c r="J32" s="58"/>
      <c r="K32" s="58"/>
      <c r="L32" s="58"/>
      <c r="M32" s="181"/>
    </row>
    <row r="33" spans="1:13" ht="21.5">
      <c r="A33" s="185" t="s">
        <v>185</v>
      </c>
      <c r="B33" s="182">
        <v>9</v>
      </c>
      <c r="C33" s="140"/>
      <c r="D33" s="92">
        <v>0</v>
      </c>
      <c r="E33" s="3"/>
      <c r="F33" s="92">
        <v>0</v>
      </c>
      <c r="G33" s="3"/>
      <c r="H33" s="92">
        <v>0</v>
      </c>
      <c r="I33" s="3"/>
      <c r="J33" s="62">
        <v>-59141</v>
      </c>
      <c r="K33" s="3"/>
      <c r="L33" s="76">
        <f>SUM(D33:J33)</f>
        <v>-59141</v>
      </c>
      <c r="M33" s="181"/>
    </row>
    <row r="34" spans="1:13" ht="22">
      <c r="A34" s="184" t="s">
        <v>187</v>
      </c>
      <c r="B34" s="182"/>
      <c r="C34" s="140"/>
      <c r="D34" s="95">
        <f>SUM(D33)</f>
        <v>0</v>
      </c>
      <c r="E34" s="58"/>
      <c r="F34" s="95">
        <f>SUM(F33)</f>
        <v>0</v>
      </c>
      <c r="G34" s="58"/>
      <c r="H34" s="95">
        <f>SUM(H33)</f>
        <v>0</v>
      </c>
      <c r="I34" s="58"/>
      <c r="J34" s="77">
        <f>SUM(J33)</f>
        <v>-59141</v>
      </c>
      <c r="K34" s="58"/>
      <c r="L34" s="77">
        <f>SUM(D34:J34)</f>
        <v>-59141</v>
      </c>
      <c r="M34" s="181"/>
    </row>
    <row r="35" spans="1:13" ht="11.15" customHeight="1">
      <c r="A35" s="140"/>
      <c r="B35" s="182"/>
      <c r="C35" s="140"/>
      <c r="D35" s="3"/>
      <c r="E35" s="3"/>
      <c r="F35" s="3"/>
      <c r="G35" s="3"/>
      <c r="H35" s="3"/>
      <c r="I35" s="3"/>
      <c r="J35" s="3"/>
      <c r="K35" s="3"/>
      <c r="L35" s="3"/>
      <c r="M35" s="181"/>
    </row>
    <row r="36" spans="1:13" ht="23.15" customHeight="1">
      <c r="A36" s="179" t="s">
        <v>208</v>
      </c>
      <c r="B36" s="182"/>
      <c r="C36" s="140"/>
      <c r="D36" s="55"/>
      <c r="E36" s="55"/>
      <c r="F36" s="55"/>
      <c r="G36" s="55"/>
      <c r="H36" s="55"/>
      <c r="I36" s="55"/>
      <c r="J36" s="55"/>
      <c r="K36" s="55"/>
      <c r="L36" s="55"/>
      <c r="M36" s="181"/>
    </row>
    <row r="37" spans="1:13" ht="23.15" customHeight="1">
      <c r="A37" s="185" t="s">
        <v>230</v>
      </c>
      <c r="B37" s="185"/>
      <c r="C37" s="140"/>
      <c r="D37" s="92">
        <v>0</v>
      </c>
      <c r="E37" s="55"/>
      <c r="F37" s="92">
        <v>0</v>
      </c>
      <c r="G37" s="55"/>
      <c r="H37" s="92">
        <v>0</v>
      </c>
      <c r="I37" s="55"/>
      <c r="J37" s="76">
        <f>'PL 6m 7'!J33</f>
        <v>-41561</v>
      </c>
      <c r="K37" s="55"/>
      <c r="L37" s="76">
        <f>SUM(D37:J37)</f>
        <v>-41561</v>
      </c>
      <c r="M37" s="181"/>
    </row>
    <row r="38" spans="1:13" s="187" customFormat="1" ht="23.15" customHeight="1">
      <c r="A38" s="179" t="s">
        <v>209</v>
      </c>
      <c r="B38" s="179"/>
      <c r="C38" s="158"/>
      <c r="D38" s="95">
        <f>SUM(D37)</f>
        <v>0</v>
      </c>
      <c r="E38" s="58"/>
      <c r="F38" s="95">
        <f>SUM(F37)</f>
        <v>0</v>
      </c>
      <c r="G38" s="58"/>
      <c r="H38" s="95">
        <f>SUM(H37)</f>
        <v>0</v>
      </c>
      <c r="I38" s="58"/>
      <c r="J38" s="66">
        <f>SUM(J37)</f>
        <v>-41561</v>
      </c>
      <c r="K38" s="58"/>
      <c r="L38" s="66">
        <f>SUM(L37)</f>
        <v>-41561</v>
      </c>
      <c r="M38" s="186"/>
    </row>
    <row r="39" spans="1:13" ht="11.15" customHeight="1">
      <c r="A39" s="140"/>
      <c r="B39" s="182"/>
      <c r="C39" s="140"/>
      <c r="D39" s="3"/>
      <c r="E39" s="3"/>
      <c r="F39" s="3"/>
      <c r="G39" s="3"/>
      <c r="H39" s="3"/>
      <c r="I39" s="3"/>
      <c r="J39" s="3"/>
      <c r="K39" s="3"/>
      <c r="L39" s="3"/>
      <c r="M39" s="181"/>
    </row>
    <row r="40" spans="1:13" ht="23.15" customHeight="1" thickBot="1">
      <c r="A40" s="158" t="s">
        <v>218</v>
      </c>
      <c r="B40" s="158"/>
      <c r="C40" s="140"/>
      <c r="D40" s="67">
        <f>SUM(D24,D34,D38)</f>
        <v>1598408</v>
      </c>
      <c r="E40" s="58"/>
      <c r="F40" s="67">
        <f>SUM(F24,F34,F38)</f>
        <v>812932</v>
      </c>
      <c r="G40" s="65"/>
      <c r="H40" s="67">
        <f>SUM(H24,H34,H38)</f>
        <v>7748</v>
      </c>
      <c r="I40" s="58"/>
      <c r="J40" s="67">
        <f>SUM(J24,J34,J38)</f>
        <v>27726</v>
      </c>
      <c r="K40" s="65"/>
      <c r="L40" s="67">
        <f>SUM(L24,L34,L38)</f>
        <v>2446814</v>
      </c>
      <c r="M40" s="79"/>
    </row>
    <row r="41" spans="1:13" ht="24" customHeight="1" thickTop="1">
      <c r="A41" s="158"/>
      <c r="B41" s="158"/>
      <c r="C41" s="140"/>
      <c r="D41" s="14"/>
      <c r="E41" s="7"/>
      <c r="F41" s="14"/>
      <c r="G41" s="14"/>
      <c r="H41" s="14"/>
      <c r="I41" s="7"/>
      <c r="J41" s="14"/>
      <c r="K41" s="14"/>
      <c r="L41" s="14"/>
    </row>
    <row r="43" spans="1:13" ht="24" customHeight="1">
      <c r="D43" s="187"/>
      <c r="E43" s="187"/>
      <c r="F43" s="187"/>
      <c r="G43" s="187"/>
      <c r="H43" s="187"/>
      <c r="I43" s="187"/>
      <c r="J43" s="187"/>
      <c r="K43" s="187"/>
      <c r="L43" s="187"/>
    </row>
    <row r="44" spans="1:13" ht="24" customHeight="1">
      <c r="F44" s="180"/>
      <c r="G44" s="180"/>
      <c r="H44" s="180"/>
      <c r="J44" s="180"/>
      <c r="K44" s="180"/>
    </row>
    <row r="45" spans="1:13" ht="24" customHeight="1">
      <c r="F45" s="180"/>
      <c r="G45" s="180"/>
      <c r="H45" s="180"/>
      <c r="J45" s="180"/>
      <c r="K45" s="180"/>
    </row>
    <row r="104" spans="6:10" ht="24" customHeight="1">
      <c r="F104" s="16"/>
      <c r="J104" s="16"/>
    </row>
  </sheetData>
  <sheetProtection formatCells="0" formatColumns="0" formatRows="0" insertColumns="0" insertRows="0" insertHyperlinks="0" deleteColumns="0" deleteRows="0" sort="0" autoFilter="0" pivotTables="0"/>
  <mergeCells count="3">
    <mergeCell ref="D4:L4"/>
    <mergeCell ref="H5:J5"/>
    <mergeCell ref="D8:L8"/>
  </mergeCells>
  <pageMargins left="0.7" right="0.7" top="0.48" bottom="0.5" header="0.5" footer="0.5"/>
  <pageSetup paperSize="9" scale="75" firstPageNumber="9" fitToHeight="0" orientation="landscape" useFirstPageNumber="1" r:id="rId1"/>
  <headerFooter>
    <oddFooter>&amp;L&amp;"Angsana New,Regular" หมายเหตุประกอบงบการเงินเป็นส่วนหนึ่งของงบการเงินระหว่างกาลนี้
&amp;C&amp;"Angsana New,Regular"&amp;P</oddFooter>
  </headerFooter>
  <customProperties>
    <customPr name="OrphanNamesChecke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2060"/>
  </sheetPr>
  <dimension ref="A1:AL140"/>
  <sheetViews>
    <sheetView showGridLines="0" view="pageBreakPreview" topLeftCell="A85" zoomScale="83" zoomScaleNormal="83" zoomScaleSheetLayoutView="83" workbookViewId="0">
      <selection activeCell="I42" sqref="I42"/>
    </sheetView>
  </sheetViews>
  <sheetFormatPr defaultColWidth="9.453125" defaultRowHeight="21" customHeight="1"/>
  <cols>
    <col min="1" max="1" width="11" style="138" customWidth="1"/>
    <col min="2" max="2" width="11.54296875" style="138" customWidth="1"/>
    <col min="3" max="3" width="28" style="138" customWidth="1"/>
    <col min="4" max="4" width="11" style="138" customWidth="1"/>
    <col min="5" max="5" width="16.453125" style="164" customWidth="1"/>
    <col min="6" max="6" width="1.54296875" style="164" customWidth="1"/>
    <col min="7" max="7" width="16.453125" style="164" customWidth="1"/>
    <col min="8" max="8" width="1.54296875" style="138" customWidth="1"/>
    <col min="9" max="9" width="16.453125" style="164" customWidth="1"/>
    <col min="10" max="10" width="1.54296875" style="164" customWidth="1"/>
    <col min="11" max="11" width="16.453125" style="164" customWidth="1"/>
    <col min="12" max="12" width="1.81640625" style="6" customWidth="1"/>
    <col min="13" max="13" width="1.81640625" style="10" customWidth="1"/>
    <col min="14" max="14" width="12" style="10" bestFit="1" customWidth="1"/>
    <col min="15" max="15" width="11.81640625" style="10" bestFit="1" customWidth="1"/>
    <col min="16" max="16" width="10" style="139" bestFit="1" customWidth="1"/>
    <col min="17" max="17" width="10.54296875" style="139" bestFit="1" customWidth="1"/>
    <col min="18" max="18" width="11.1796875" style="139" bestFit="1" customWidth="1"/>
    <col min="19" max="19" width="9.54296875" style="139" bestFit="1" customWidth="1"/>
    <col min="20" max="20" width="12.81640625" style="139" bestFit="1" customWidth="1"/>
    <col min="21" max="38" width="9.453125" style="139"/>
    <col min="39" max="16384" width="9.453125" style="138"/>
  </cols>
  <sheetData>
    <row r="1" spans="1:38" ht="23.15" customHeight="1">
      <c r="A1" s="97" t="s">
        <v>0</v>
      </c>
      <c r="B1" s="136"/>
      <c r="C1" s="136"/>
      <c r="D1" s="136"/>
      <c r="E1" s="137"/>
      <c r="F1" s="136"/>
      <c r="G1" s="137"/>
      <c r="I1" s="137"/>
      <c r="J1" s="136"/>
      <c r="K1" s="137"/>
    </row>
    <row r="2" spans="1:38" ht="23.15" customHeight="1">
      <c r="A2" s="97" t="s">
        <v>120</v>
      </c>
      <c r="B2" s="136"/>
      <c r="C2" s="136"/>
      <c r="D2" s="136"/>
      <c r="E2" s="136"/>
      <c r="F2" s="136"/>
      <c r="G2" s="136"/>
      <c r="I2" s="136"/>
      <c r="J2" s="136"/>
      <c r="K2" s="136"/>
    </row>
    <row r="3" spans="1:38" ht="5.5" customHeight="1">
      <c r="A3" s="140"/>
      <c r="E3" s="4"/>
      <c r="F3" s="2"/>
      <c r="G3" s="4"/>
      <c r="H3" s="2"/>
      <c r="I3" s="4"/>
      <c r="J3" s="2"/>
      <c r="K3" s="4"/>
    </row>
    <row r="4" spans="1:38" ht="22">
      <c r="A4" s="136"/>
      <c r="B4" s="136"/>
      <c r="C4" s="136"/>
      <c r="D4" s="136"/>
      <c r="E4" s="245" t="s">
        <v>2</v>
      </c>
      <c r="F4" s="245"/>
      <c r="G4" s="245"/>
      <c r="H4" s="141"/>
      <c r="I4" s="245" t="s">
        <v>3</v>
      </c>
      <c r="J4" s="245"/>
      <c r="K4" s="245"/>
    </row>
    <row r="5" spans="1:38" ht="22">
      <c r="A5" s="136"/>
      <c r="B5" s="136"/>
      <c r="C5" s="136"/>
      <c r="D5" s="136"/>
      <c r="E5" s="238" t="s">
        <v>213</v>
      </c>
      <c r="F5" s="238"/>
      <c r="G5" s="238"/>
      <c r="H5" s="143"/>
      <c r="I5" s="238" t="s">
        <v>213</v>
      </c>
      <c r="J5" s="238"/>
      <c r="K5" s="238"/>
    </row>
    <row r="6" spans="1:38" ht="22">
      <c r="A6" s="136"/>
      <c r="B6" s="136"/>
      <c r="C6" s="136"/>
      <c r="D6" s="136"/>
      <c r="E6" s="238" t="s">
        <v>212</v>
      </c>
      <c r="F6" s="238"/>
      <c r="G6" s="238"/>
      <c r="H6" s="143"/>
      <c r="I6" s="238" t="s">
        <v>212</v>
      </c>
      <c r="J6" s="238"/>
      <c r="K6" s="238"/>
    </row>
    <row r="7" spans="1:38" ht="21.5">
      <c r="E7" s="144">
        <v>2569</v>
      </c>
      <c r="F7" s="145"/>
      <c r="G7" s="144">
        <v>2568</v>
      </c>
      <c r="H7" s="145"/>
      <c r="I7" s="144">
        <v>2569</v>
      </c>
      <c r="J7" s="145"/>
      <c r="K7" s="144">
        <v>2568</v>
      </c>
    </row>
    <row r="8" spans="1:38" ht="21.5">
      <c r="E8" s="244" t="s">
        <v>8</v>
      </c>
      <c r="F8" s="244"/>
      <c r="G8" s="244"/>
      <c r="H8" s="244"/>
      <c r="I8" s="244"/>
      <c r="J8" s="244"/>
      <c r="K8" s="244"/>
    </row>
    <row r="9" spans="1:38" s="148" customFormat="1" ht="22">
      <c r="A9" s="147" t="s">
        <v>122</v>
      </c>
      <c r="E9" s="149"/>
      <c r="F9" s="149"/>
      <c r="G9" s="149"/>
      <c r="I9" s="149"/>
      <c r="J9" s="149"/>
      <c r="K9" s="149"/>
      <c r="L9" s="17"/>
      <c r="M9" s="18"/>
      <c r="N9" s="18"/>
      <c r="O9" s="18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</row>
    <row r="10" spans="1:38" s="148" customFormat="1" ht="21.5">
      <c r="A10" s="150" t="s">
        <v>98</v>
      </c>
      <c r="E10" s="84">
        <f>'PL 6m 7'!F33</f>
        <v>7765</v>
      </c>
      <c r="F10" s="19"/>
      <c r="G10" s="84">
        <f>'PL 6m 7'!H33</f>
        <v>54748</v>
      </c>
      <c r="H10" s="19"/>
      <c r="I10" s="84">
        <f>'PL 6m 7'!J33</f>
        <v>-41561</v>
      </c>
      <c r="J10" s="19"/>
      <c r="K10" s="84">
        <f>'PL 6m 7'!L33</f>
        <v>13601</v>
      </c>
      <c r="L10" s="17"/>
      <c r="M10" s="18"/>
      <c r="N10" s="18"/>
      <c r="O10" s="18"/>
      <c r="P10" s="139"/>
      <c r="Q10" s="10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</row>
    <row r="11" spans="1:38" s="148" customFormat="1" ht="21.5">
      <c r="A11" s="151" t="s">
        <v>231</v>
      </c>
      <c r="E11" s="19"/>
      <c r="F11" s="19"/>
      <c r="G11" s="19"/>
      <c r="H11" s="19"/>
      <c r="I11" s="19"/>
      <c r="J11" s="19"/>
      <c r="K11" s="19"/>
      <c r="L11" s="17"/>
      <c r="M11" s="18"/>
      <c r="N11" s="18"/>
      <c r="O11" s="18"/>
      <c r="P11" s="139"/>
      <c r="Q11" s="10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</row>
    <row r="12" spans="1:38" s="148" customFormat="1" ht="21.5">
      <c r="A12" s="150" t="s">
        <v>123</v>
      </c>
      <c r="E12" s="84">
        <f>-'PL 6m 7'!F30</f>
        <v>1601</v>
      </c>
      <c r="F12" s="19"/>
      <c r="G12" s="84">
        <f>-'PL 6m 7'!H30</f>
        <v>25728</v>
      </c>
      <c r="H12" s="19"/>
      <c r="I12" s="84">
        <f>-'PL 6m 7'!J30</f>
        <v>-10484</v>
      </c>
      <c r="J12" s="19"/>
      <c r="K12" s="84">
        <f>-'PL 6m 7'!L30</f>
        <v>3394</v>
      </c>
      <c r="L12" s="17"/>
      <c r="M12" s="18"/>
      <c r="N12" s="18"/>
      <c r="O12" s="18"/>
      <c r="P12" s="139"/>
      <c r="Q12" s="10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</row>
    <row r="13" spans="1:38" s="148" customFormat="1" ht="21.5">
      <c r="A13" s="150" t="s">
        <v>96</v>
      </c>
      <c r="E13" s="84">
        <f>-'PL 6m 7'!F25</f>
        <v>75875</v>
      </c>
      <c r="F13" s="19"/>
      <c r="G13" s="84">
        <f>-'PL 6m 7'!H25</f>
        <v>70894</v>
      </c>
      <c r="H13" s="19"/>
      <c r="I13" s="84">
        <f>-'PL 6m 7'!J25</f>
        <v>59097</v>
      </c>
      <c r="J13" s="19"/>
      <c r="K13" s="84">
        <f>-'PL 6m 7'!L25</f>
        <v>51028</v>
      </c>
      <c r="L13" s="17"/>
      <c r="M13" s="18"/>
      <c r="N13" s="18"/>
      <c r="O13" s="18"/>
      <c r="P13" s="139"/>
      <c r="Q13" s="10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</row>
    <row r="14" spans="1:38" s="148" customFormat="1" ht="21.5">
      <c r="A14" s="150" t="s">
        <v>124</v>
      </c>
      <c r="E14" s="20">
        <v>124914</v>
      </c>
      <c r="F14" s="19"/>
      <c r="G14" s="20">
        <v>124603</v>
      </c>
      <c r="H14" s="19"/>
      <c r="I14" s="20">
        <v>53151</v>
      </c>
      <c r="J14" s="19"/>
      <c r="K14" s="20">
        <v>51183</v>
      </c>
      <c r="L14" s="17"/>
      <c r="M14" s="18"/>
      <c r="N14" s="18"/>
      <c r="O14" s="18"/>
      <c r="P14" s="139"/>
      <c r="Q14" s="10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</row>
    <row r="15" spans="1:38" s="148" customFormat="1" ht="21.5">
      <c r="A15" s="150" t="s">
        <v>125</v>
      </c>
      <c r="E15" s="20">
        <v>-10</v>
      </c>
      <c r="F15" s="19"/>
      <c r="G15" s="20">
        <v>-22</v>
      </c>
      <c r="H15" s="19"/>
      <c r="I15" s="20">
        <v>-7</v>
      </c>
      <c r="J15" s="19"/>
      <c r="K15" s="20">
        <v>-21</v>
      </c>
      <c r="L15" s="17"/>
      <c r="M15" s="18"/>
      <c r="N15" s="18"/>
      <c r="O15" s="18"/>
      <c r="P15" s="139"/>
      <c r="Q15" s="10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</row>
    <row r="16" spans="1:38" s="148" customFormat="1" ht="21.5" hidden="1">
      <c r="A16" s="150" t="s">
        <v>126</v>
      </c>
      <c r="E16" s="20"/>
      <c r="F16" s="19"/>
      <c r="G16" s="55">
        <v>0</v>
      </c>
      <c r="H16" s="19"/>
      <c r="I16" s="20"/>
      <c r="J16" s="19"/>
      <c r="K16" s="20">
        <v>0</v>
      </c>
      <c r="L16" s="17"/>
      <c r="M16" s="18"/>
      <c r="N16" s="18"/>
      <c r="O16" s="18"/>
      <c r="P16" s="139"/>
      <c r="Q16" s="10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</row>
    <row r="17" spans="1:38" s="148" customFormat="1" ht="21.5" hidden="1">
      <c r="A17" s="150" t="s">
        <v>127</v>
      </c>
      <c r="E17" s="20"/>
      <c r="F17" s="19"/>
      <c r="G17" s="55">
        <v>0</v>
      </c>
      <c r="H17" s="19"/>
      <c r="I17" s="20"/>
      <c r="J17" s="19"/>
      <c r="K17" s="55">
        <v>0</v>
      </c>
      <c r="L17" s="17"/>
      <c r="M17" s="18"/>
      <c r="O17" s="18"/>
      <c r="P17" s="139"/>
      <c r="Q17" s="10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</row>
    <row r="18" spans="1:38" s="148" customFormat="1" ht="21.5" hidden="1">
      <c r="A18" s="140" t="s">
        <v>220</v>
      </c>
      <c r="E18" s="20"/>
      <c r="F18" s="19"/>
      <c r="G18" s="55">
        <v>0</v>
      </c>
      <c r="H18" s="19"/>
      <c r="I18" s="20"/>
      <c r="J18" s="19"/>
      <c r="K18" s="55">
        <v>0</v>
      </c>
      <c r="L18" s="17"/>
      <c r="M18" s="18"/>
      <c r="O18" s="18"/>
      <c r="P18" s="139"/>
      <c r="Q18" s="10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</row>
    <row r="19" spans="1:38" s="148" customFormat="1" ht="21.5" hidden="1">
      <c r="A19" s="150" t="s">
        <v>128</v>
      </c>
      <c r="E19" s="20"/>
      <c r="F19" s="19"/>
      <c r="G19" s="55">
        <v>0</v>
      </c>
      <c r="H19" s="19"/>
      <c r="I19" s="20"/>
      <c r="J19" s="19"/>
      <c r="K19" s="55">
        <v>0</v>
      </c>
      <c r="L19" s="17"/>
      <c r="M19" s="18"/>
      <c r="N19" s="18"/>
      <c r="O19" s="18"/>
      <c r="P19" s="139"/>
      <c r="Q19" s="10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</row>
    <row r="20" spans="1:38" s="148" customFormat="1" ht="21.5" hidden="1">
      <c r="A20" s="150" t="s">
        <v>129</v>
      </c>
      <c r="E20" s="20"/>
      <c r="F20" s="19"/>
      <c r="G20" s="55">
        <v>0</v>
      </c>
      <c r="H20" s="19"/>
      <c r="I20" s="20"/>
      <c r="J20" s="19"/>
      <c r="K20" s="55">
        <v>0</v>
      </c>
      <c r="L20" s="17"/>
      <c r="M20" s="18"/>
      <c r="N20" s="18"/>
      <c r="O20" s="18"/>
      <c r="P20" s="139"/>
      <c r="Q20" s="10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</row>
    <row r="21" spans="1:38" s="148" customFormat="1" ht="21.5" hidden="1">
      <c r="A21" s="150" t="s">
        <v>130</v>
      </c>
      <c r="E21" s="20"/>
      <c r="F21" s="19"/>
      <c r="G21" s="55"/>
      <c r="H21" s="19"/>
      <c r="I21" s="20"/>
      <c r="J21" s="19"/>
      <c r="K21" s="55"/>
      <c r="L21" s="17"/>
      <c r="M21" s="18"/>
      <c r="O21" s="18"/>
      <c r="P21" s="139"/>
      <c r="Q21" s="10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</row>
    <row r="22" spans="1:38" s="148" customFormat="1" ht="21.5" hidden="1">
      <c r="A22" s="150" t="s">
        <v>198</v>
      </c>
      <c r="E22" s="20"/>
      <c r="F22" s="19"/>
      <c r="G22" s="55">
        <v>0</v>
      </c>
      <c r="H22" s="19"/>
      <c r="I22" s="20"/>
      <c r="J22" s="19"/>
      <c r="K22" s="55">
        <v>0</v>
      </c>
      <c r="L22" s="17"/>
      <c r="M22" s="18"/>
      <c r="O22" s="18"/>
      <c r="P22" s="139"/>
      <c r="Q22" s="10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</row>
    <row r="23" spans="1:38" s="148" customFormat="1" ht="21.5">
      <c r="A23" s="150" t="s">
        <v>131</v>
      </c>
      <c r="E23" s="20">
        <v>-84</v>
      </c>
      <c r="F23" s="19"/>
      <c r="G23" s="20">
        <v>-18</v>
      </c>
      <c r="H23" s="19"/>
      <c r="I23" s="94">
        <v>0</v>
      </c>
      <c r="J23" s="19"/>
      <c r="K23" s="94">
        <v>0</v>
      </c>
      <c r="L23" s="17"/>
      <c r="M23" s="18"/>
      <c r="O23" s="18"/>
      <c r="P23" s="139"/>
      <c r="Q23" s="10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</row>
    <row r="24" spans="1:38" s="148" customFormat="1" ht="21.5" hidden="1">
      <c r="A24" s="140" t="s">
        <v>132</v>
      </c>
      <c r="E24" s="20"/>
      <c r="F24" s="19"/>
      <c r="G24" s="55">
        <v>0</v>
      </c>
      <c r="H24" s="19"/>
      <c r="I24" s="20"/>
      <c r="J24" s="19"/>
      <c r="K24" s="55">
        <v>0</v>
      </c>
      <c r="L24" s="17"/>
      <c r="M24" s="18"/>
      <c r="N24" s="18"/>
      <c r="O24" s="18"/>
      <c r="P24" s="139"/>
      <c r="Q24" s="10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</row>
    <row r="25" spans="1:38" s="148" customFormat="1" ht="21.5" hidden="1">
      <c r="A25" s="140" t="s">
        <v>133</v>
      </c>
      <c r="E25" s="20"/>
      <c r="F25" s="19"/>
      <c r="G25" s="55">
        <v>0</v>
      </c>
      <c r="H25" s="19"/>
      <c r="I25" s="20"/>
      <c r="J25" s="19"/>
      <c r="K25" s="55">
        <v>0</v>
      </c>
      <c r="L25" s="17"/>
      <c r="M25" s="18"/>
      <c r="N25" s="18"/>
      <c r="O25" s="18"/>
      <c r="P25" s="139"/>
      <c r="Q25" s="10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</row>
    <row r="26" spans="1:38" s="148" customFormat="1" ht="21.5">
      <c r="A26" s="150" t="s">
        <v>221</v>
      </c>
      <c r="E26" s="20">
        <v>2230</v>
      </c>
      <c r="F26" s="19"/>
      <c r="G26" s="3">
        <v>1682</v>
      </c>
      <c r="H26" s="19"/>
      <c r="I26" s="20">
        <v>1371</v>
      </c>
      <c r="J26" s="20"/>
      <c r="K26" s="20">
        <v>855</v>
      </c>
      <c r="L26" s="17"/>
      <c r="M26" s="18"/>
      <c r="N26" s="18"/>
      <c r="O26" s="18"/>
      <c r="P26" s="139"/>
      <c r="Q26" s="10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</row>
    <row r="27" spans="1:38" s="148" customFormat="1" ht="21.5" hidden="1">
      <c r="A27" s="140" t="s">
        <v>223</v>
      </c>
      <c r="E27" s="20"/>
      <c r="F27" s="19"/>
      <c r="G27" s="3"/>
      <c r="H27" s="19"/>
      <c r="I27" s="20"/>
      <c r="J27" s="20"/>
      <c r="K27" s="20"/>
      <c r="L27" s="17"/>
      <c r="M27" s="18"/>
      <c r="N27" s="18"/>
      <c r="O27" s="18"/>
      <c r="P27" s="139"/>
      <c r="Q27" s="10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</row>
    <row r="28" spans="1:38" s="148" customFormat="1" ht="21.5">
      <c r="A28" s="152" t="s">
        <v>222</v>
      </c>
      <c r="E28" s="20">
        <v>-231</v>
      </c>
      <c r="F28" s="19"/>
      <c r="G28" s="20">
        <v>-456</v>
      </c>
      <c r="H28" s="19"/>
      <c r="I28" s="20">
        <v>45</v>
      </c>
      <c r="J28" s="19"/>
      <c r="K28" s="20">
        <v>-40</v>
      </c>
      <c r="L28" s="17"/>
      <c r="M28" s="18"/>
      <c r="N28" s="18"/>
      <c r="O28" s="18"/>
      <c r="P28" s="139"/>
      <c r="Q28" s="10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</row>
    <row r="29" spans="1:38" s="148" customFormat="1" ht="21.5">
      <c r="A29" s="152" t="s">
        <v>211</v>
      </c>
      <c r="E29" s="20">
        <v>-2</v>
      </c>
      <c r="F29" s="19"/>
      <c r="G29" s="94">
        <v>0</v>
      </c>
      <c r="H29" s="19"/>
      <c r="I29" s="94">
        <v>0</v>
      </c>
      <c r="J29" s="19"/>
      <c r="K29" s="94">
        <v>0</v>
      </c>
      <c r="L29" s="17"/>
      <c r="M29" s="18"/>
      <c r="N29" s="18"/>
      <c r="O29" s="18"/>
      <c r="P29" s="139"/>
      <c r="Q29" s="10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</row>
    <row r="30" spans="1:38" s="148" customFormat="1" ht="21.5" hidden="1">
      <c r="A30" s="152" t="s">
        <v>134</v>
      </c>
      <c r="E30" s="20"/>
      <c r="F30" s="19"/>
      <c r="G30" s="55"/>
      <c r="H30" s="19"/>
      <c r="I30" s="20"/>
      <c r="J30" s="19"/>
      <c r="K30" s="20"/>
      <c r="L30" s="17"/>
      <c r="M30" s="18"/>
      <c r="N30" s="18"/>
      <c r="O30" s="18"/>
      <c r="P30" s="139"/>
      <c r="Q30" s="10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</row>
    <row r="31" spans="1:38" s="148" customFormat="1" ht="21.5" hidden="1">
      <c r="A31" s="150" t="s">
        <v>135</v>
      </c>
      <c r="E31" s="20"/>
      <c r="F31" s="19"/>
      <c r="G31" s="55">
        <v>0</v>
      </c>
      <c r="H31" s="19"/>
      <c r="I31" s="20"/>
      <c r="J31" s="19"/>
      <c r="K31" s="20">
        <v>0</v>
      </c>
      <c r="L31" s="17"/>
      <c r="M31" s="18"/>
      <c r="N31" s="18"/>
      <c r="O31" s="18"/>
      <c r="P31" s="139"/>
      <c r="Q31" s="10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</row>
    <row r="32" spans="1:38" s="148" customFormat="1" ht="21.5">
      <c r="A32" s="150" t="s">
        <v>224</v>
      </c>
      <c r="E32" s="20">
        <v>1672</v>
      </c>
      <c r="F32" s="19"/>
      <c r="G32" s="20">
        <v>993</v>
      </c>
      <c r="H32" s="20"/>
      <c r="I32" s="149">
        <v>241</v>
      </c>
      <c r="J32" s="19"/>
      <c r="K32" s="20">
        <v>347</v>
      </c>
      <c r="L32" s="17"/>
      <c r="M32" s="18"/>
      <c r="N32" s="18"/>
      <c r="O32" s="18"/>
      <c r="P32" s="139"/>
      <c r="Q32" s="10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</row>
    <row r="33" spans="1:38" s="148" customFormat="1" ht="21.5">
      <c r="A33" s="150" t="s">
        <v>136</v>
      </c>
      <c r="E33" s="20">
        <v>8</v>
      </c>
      <c r="F33" s="19"/>
      <c r="G33" s="20">
        <v>1</v>
      </c>
      <c r="H33" s="19"/>
      <c r="I33" s="94">
        <v>0</v>
      </c>
      <c r="J33" s="19"/>
      <c r="K33" s="20">
        <v>1</v>
      </c>
      <c r="L33" s="17"/>
      <c r="M33" s="18"/>
      <c r="N33" s="18"/>
      <c r="O33" s="18"/>
      <c r="P33" s="139"/>
      <c r="Q33" s="10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</row>
    <row r="34" spans="1:38" s="148" customFormat="1" ht="21.5" hidden="1">
      <c r="A34" s="150" t="s">
        <v>137</v>
      </c>
      <c r="E34" s="20"/>
      <c r="F34" s="19"/>
      <c r="G34" s="55">
        <v>0</v>
      </c>
      <c r="H34" s="19"/>
      <c r="I34" s="20"/>
      <c r="J34" s="19"/>
      <c r="K34" s="20">
        <v>0</v>
      </c>
      <c r="L34" s="17"/>
      <c r="M34" s="18"/>
      <c r="N34" s="18"/>
      <c r="O34" s="18"/>
      <c r="P34" s="139"/>
      <c r="Q34" s="10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</row>
    <row r="35" spans="1:38" s="148" customFormat="1" ht="21.5">
      <c r="A35" s="150" t="s">
        <v>138</v>
      </c>
      <c r="E35" s="20">
        <v>424</v>
      </c>
      <c r="F35" s="19"/>
      <c r="G35" s="55">
        <v>1</v>
      </c>
      <c r="H35" s="19"/>
      <c r="I35" s="94">
        <v>0</v>
      </c>
      <c r="J35" s="19"/>
      <c r="K35" s="94">
        <v>0</v>
      </c>
      <c r="L35" s="17"/>
      <c r="M35" s="18"/>
      <c r="N35" s="18"/>
      <c r="O35" s="18"/>
      <c r="P35" s="139"/>
      <c r="Q35" s="10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</row>
    <row r="36" spans="1:38" s="148" customFormat="1" ht="21.5">
      <c r="A36" s="150" t="s">
        <v>227</v>
      </c>
      <c r="E36" s="20">
        <v>56224</v>
      </c>
      <c r="F36" s="19"/>
      <c r="G36" s="94">
        <v>0</v>
      </c>
      <c r="H36" s="19"/>
      <c r="I36" s="20">
        <v>55940</v>
      </c>
      <c r="J36" s="19"/>
      <c r="K36" s="94">
        <v>0</v>
      </c>
      <c r="L36" s="17"/>
      <c r="M36" s="18"/>
      <c r="N36" s="18"/>
      <c r="O36" s="18"/>
      <c r="P36" s="139"/>
      <c r="Q36" s="10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</row>
    <row r="37" spans="1:38" s="148" customFormat="1" ht="21.5">
      <c r="A37" s="150" t="s">
        <v>192</v>
      </c>
      <c r="E37" s="35">
        <v>-119</v>
      </c>
      <c r="F37" s="19"/>
      <c r="G37" s="35">
        <v>-64937</v>
      </c>
      <c r="H37" s="19"/>
      <c r="I37" s="35">
        <v>-3445</v>
      </c>
      <c r="J37" s="19"/>
      <c r="K37" s="35">
        <v>-65023</v>
      </c>
      <c r="L37" s="17"/>
      <c r="M37" s="18"/>
      <c r="N37" s="18"/>
      <c r="O37" s="18"/>
      <c r="P37" s="139"/>
      <c r="Q37" s="10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</row>
    <row r="38" spans="1:38" s="148" customFormat="1" ht="21.5">
      <c r="A38" s="150"/>
      <c r="E38" s="86">
        <f>SUM(E10:E37)</f>
        <v>270267</v>
      </c>
      <c r="F38" s="19"/>
      <c r="G38" s="86">
        <f>SUM(G10:G37)</f>
        <v>213217</v>
      </c>
      <c r="H38" s="19"/>
      <c r="I38" s="86">
        <f>SUM(I10:I37)</f>
        <v>114348</v>
      </c>
      <c r="J38" s="19"/>
      <c r="K38" s="86">
        <f>SUM(K10:K37)</f>
        <v>55325</v>
      </c>
      <c r="L38" s="17"/>
      <c r="M38" s="18"/>
      <c r="N38" s="18"/>
      <c r="O38" s="18"/>
      <c r="P38" s="139"/>
      <c r="Q38" s="10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</row>
    <row r="39" spans="1:38" ht="14.5" customHeight="1">
      <c r="A39" s="140"/>
      <c r="E39" s="3"/>
      <c r="F39" s="46"/>
      <c r="G39" s="3"/>
      <c r="H39" s="46"/>
      <c r="I39" s="3"/>
      <c r="J39" s="46"/>
      <c r="K39" s="3"/>
      <c r="O39" s="18"/>
      <c r="Q39" s="10"/>
    </row>
    <row r="40" spans="1:38" s="148" customFormat="1" ht="21.5">
      <c r="A40" s="151" t="s">
        <v>139</v>
      </c>
      <c r="E40" s="19"/>
      <c r="F40" s="19"/>
      <c r="G40" s="19"/>
      <c r="H40" s="19"/>
      <c r="I40" s="19"/>
      <c r="J40" s="19"/>
      <c r="K40" s="19"/>
      <c r="L40" s="17"/>
      <c r="M40" s="18"/>
      <c r="N40" s="18"/>
      <c r="O40" s="18"/>
      <c r="P40" s="139"/>
      <c r="Q40" s="10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</row>
    <row r="41" spans="1:38" s="148" customFormat="1" ht="21.5">
      <c r="A41" s="150" t="s">
        <v>12</v>
      </c>
      <c r="E41" s="20">
        <v>19694</v>
      </c>
      <c r="F41" s="19"/>
      <c r="G41" s="20">
        <v>20774</v>
      </c>
      <c r="H41" s="19"/>
      <c r="I41" s="20">
        <v>12873</v>
      </c>
      <c r="J41" s="19"/>
      <c r="K41" s="3">
        <v>9178</v>
      </c>
      <c r="L41" s="17"/>
      <c r="M41" s="18"/>
      <c r="N41" s="18"/>
      <c r="O41" s="18"/>
      <c r="P41" s="139"/>
      <c r="Q41" s="10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</row>
    <row r="42" spans="1:38" s="148" customFormat="1" ht="21.5">
      <c r="A42" s="150" t="s">
        <v>14</v>
      </c>
      <c r="E42" s="20">
        <v>619</v>
      </c>
      <c r="F42" s="19"/>
      <c r="G42" s="20">
        <v>1294</v>
      </c>
      <c r="H42" s="19"/>
      <c r="I42" s="20">
        <v>748</v>
      </c>
      <c r="J42" s="19"/>
      <c r="K42" s="3">
        <v>-144</v>
      </c>
      <c r="L42" s="17"/>
      <c r="M42" s="18"/>
      <c r="N42" s="18"/>
      <c r="O42" s="18"/>
      <c r="P42" s="139"/>
      <c r="Q42" s="10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</row>
    <row r="43" spans="1:38" s="148" customFormat="1" ht="21.5">
      <c r="A43" s="150" t="s">
        <v>15</v>
      </c>
      <c r="E43" s="20">
        <v>-427044</v>
      </c>
      <c r="F43" s="19"/>
      <c r="G43" s="20">
        <v>-100034</v>
      </c>
      <c r="H43" s="19"/>
      <c r="I43" s="20">
        <v>-1405</v>
      </c>
      <c r="J43" s="19"/>
      <c r="K43" s="3">
        <v>12898</v>
      </c>
      <c r="L43" s="17"/>
      <c r="M43" s="18"/>
      <c r="N43" s="18"/>
      <c r="O43" s="18"/>
      <c r="P43" s="139"/>
      <c r="Q43" s="10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</row>
    <row r="44" spans="1:38" s="148" customFormat="1" ht="21.5">
      <c r="A44" s="150" t="s">
        <v>140</v>
      </c>
      <c r="E44" s="20">
        <v>91480</v>
      </c>
      <c r="F44" s="19"/>
      <c r="G44" s="20">
        <v>-22786</v>
      </c>
      <c r="H44" s="19"/>
      <c r="I44" s="20">
        <v>89994</v>
      </c>
      <c r="J44" s="19"/>
      <c r="K44" s="3">
        <v>-30147</v>
      </c>
      <c r="L44" s="17"/>
      <c r="M44" s="18"/>
      <c r="N44" s="18"/>
      <c r="O44" s="18"/>
      <c r="P44" s="139"/>
      <c r="Q44" s="10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</row>
    <row r="45" spans="1:38" s="148" customFormat="1" ht="21.5">
      <c r="A45" s="150" t="s">
        <v>19</v>
      </c>
      <c r="E45" s="20">
        <v>9641</v>
      </c>
      <c r="F45" s="19"/>
      <c r="G45" s="20">
        <v>-13645</v>
      </c>
      <c r="H45" s="19"/>
      <c r="I45" s="94">
        <v>0</v>
      </c>
      <c r="J45" s="19"/>
      <c r="K45" s="3">
        <v>-234</v>
      </c>
      <c r="L45" s="17"/>
      <c r="M45" s="18"/>
      <c r="N45" s="18"/>
      <c r="O45" s="18"/>
      <c r="P45" s="139"/>
      <c r="Q45" s="10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</row>
    <row r="46" spans="1:38" s="148" customFormat="1" ht="21.5" hidden="1">
      <c r="A46" s="150" t="s">
        <v>20</v>
      </c>
      <c r="E46" s="20"/>
      <c r="F46" s="19"/>
      <c r="G46" s="20">
        <v>0</v>
      </c>
      <c r="H46" s="19"/>
      <c r="I46" s="20"/>
      <c r="J46" s="19"/>
      <c r="K46" s="3">
        <v>0</v>
      </c>
      <c r="L46" s="17"/>
      <c r="M46" s="17"/>
      <c r="N46" s="18"/>
      <c r="O46" s="18"/>
      <c r="Q46" s="10"/>
    </row>
    <row r="47" spans="1:38" s="148" customFormat="1" ht="21.5">
      <c r="A47" s="150" t="s">
        <v>21</v>
      </c>
      <c r="E47" s="20">
        <v>15773</v>
      </c>
      <c r="F47" s="19"/>
      <c r="G47" s="20">
        <v>2606</v>
      </c>
      <c r="H47" s="19"/>
      <c r="I47" s="20">
        <v>16114</v>
      </c>
      <c r="J47" s="19"/>
      <c r="K47" s="3">
        <v>4650</v>
      </c>
      <c r="L47" s="17"/>
      <c r="M47" s="18"/>
      <c r="N47" s="18"/>
      <c r="O47" s="18"/>
      <c r="P47" s="139"/>
      <c r="Q47" s="10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</row>
    <row r="48" spans="1:38" s="148" customFormat="1" ht="21.5">
      <c r="A48" s="150" t="s">
        <v>32</v>
      </c>
      <c r="E48" s="20">
        <v>1113</v>
      </c>
      <c r="F48" s="19"/>
      <c r="G48" s="20">
        <v>8725</v>
      </c>
      <c r="H48" s="19"/>
      <c r="I48" s="20">
        <v>1402</v>
      </c>
      <c r="J48" s="19"/>
      <c r="K48" s="3">
        <v>9007</v>
      </c>
      <c r="L48" s="17"/>
      <c r="M48" s="18"/>
      <c r="N48" s="18"/>
      <c r="O48" s="18"/>
      <c r="P48" s="139"/>
      <c r="Q48" s="10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</row>
    <row r="49" spans="1:38" s="148" customFormat="1" ht="21.5" hidden="1">
      <c r="A49" s="150" t="s">
        <v>34</v>
      </c>
      <c r="E49" s="20"/>
      <c r="F49" s="19"/>
      <c r="G49" s="20">
        <v>0</v>
      </c>
      <c r="H49" s="20"/>
      <c r="I49" s="20"/>
      <c r="J49" s="20"/>
      <c r="K49" s="3">
        <v>0</v>
      </c>
      <c r="L49" s="17"/>
      <c r="M49" s="18"/>
      <c r="N49" s="18"/>
      <c r="O49" s="18"/>
      <c r="P49" s="139"/>
      <c r="Q49" s="10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</row>
    <row r="50" spans="1:38" s="148" customFormat="1" ht="21.5">
      <c r="A50" s="150" t="s">
        <v>35</v>
      </c>
      <c r="E50" s="20">
        <v>283</v>
      </c>
      <c r="F50" s="19"/>
      <c r="G50" s="20">
        <v>-2022</v>
      </c>
      <c r="H50" s="19"/>
      <c r="I50" s="20">
        <v>-14</v>
      </c>
      <c r="J50" s="19"/>
      <c r="K50" s="3">
        <v>-2062</v>
      </c>
      <c r="L50" s="17"/>
      <c r="M50" s="18"/>
      <c r="N50" s="18"/>
      <c r="O50" s="18"/>
      <c r="P50" s="139"/>
      <c r="Q50" s="10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</row>
    <row r="51" spans="1:38" s="148" customFormat="1" ht="21.5">
      <c r="A51" s="150" t="s">
        <v>24</v>
      </c>
      <c r="E51" s="20">
        <v>-1000</v>
      </c>
      <c r="F51" s="19"/>
      <c r="G51" s="20">
        <v>200</v>
      </c>
      <c r="H51" s="19"/>
      <c r="I51" s="20">
        <v>-400</v>
      </c>
      <c r="J51" s="19"/>
      <c r="K51" s="94">
        <v>0</v>
      </c>
      <c r="L51" s="17"/>
      <c r="M51" s="18"/>
      <c r="N51" s="18"/>
      <c r="O51" s="18"/>
      <c r="P51" s="139"/>
      <c r="Q51" s="10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</row>
    <row r="52" spans="1:38" s="148" customFormat="1" ht="21.5">
      <c r="A52" s="150" t="s">
        <v>42</v>
      </c>
      <c r="E52" s="20">
        <v>-43578</v>
      </c>
      <c r="F52" s="19"/>
      <c r="G52" s="20">
        <v>-84985</v>
      </c>
      <c r="H52" s="19"/>
      <c r="I52" s="20">
        <v>-41907</v>
      </c>
      <c r="J52" s="19"/>
      <c r="K52" s="3">
        <v>-51172</v>
      </c>
      <c r="L52" s="21"/>
      <c r="M52" s="18"/>
      <c r="N52" s="18"/>
      <c r="O52" s="18"/>
      <c r="P52" s="139"/>
      <c r="Q52" s="10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</row>
    <row r="53" spans="1:38" s="148" customFormat="1" ht="21.5">
      <c r="A53" s="153" t="s">
        <v>49</v>
      </c>
      <c r="E53" s="20">
        <v>-124611</v>
      </c>
      <c r="F53" s="19"/>
      <c r="G53" s="20">
        <v>93896</v>
      </c>
      <c r="H53" s="19"/>
      <c r="I53" s="20">
        <v>-13746</v>
      </c>
      <c r="J53" s="19"/>
      <c r="K53" s="3">
        <v>5881</v>
      </c>
      <c r="L53" s="17"/>
      <c r="M53" s="18"/>
      <c r="N53" s="18"/>
      <c r="O53" s="18"/>
      <c r="P53" s="139"/>
      <c r="Q53" s="10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</row>
    <row r="54" spans="1:38" s="148" customFormat="1" ht="21.5" hidden="1">
      <c r="A54" s="153" t="s">
        <v>50</v>
      </c>
      <c r="E54" s="20"/>
      <c r="F54" s="20"/>
      <c r="G54" s="20">
        <v>0</v>
      </c>
      <c r="H54" s="20"/>
      <c r="I54" s="20"/>
      <c r="J54" s="20"/>
      <c r="K54" s="3">
        <v>0</v>
      </c>
      <c r="L54" s="17"/>
      <c r="M54" s="18"/>
      <c r="N54" s="18"/>
      <c r="O54" s="18"/>
      <c r="P54" s="139"/>
      <c r="Q54" s="10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</row>
    <row r="55" spans="1:38" s="148" customFormat="1" ht="21.5">
      <c r="A55" s="150" t="s">
        <v>141</v>
      </c>
      <c r="E55" s="94">
        <v>0</v>
      </c>
      <c r="F55" s="19"/>
      <c r="G55" s="20">
        <v>-120</v>
      </c>
      <c r="H55" s="19"/>
      <c r="I55" s="94">
        <v>0</v>
      </c>
      <c r="J55" s="19"/>
      <c r="K55" s="3">
        <v>-120</v>
      </c>
      <c r="L55" s="17"/>
      <c r="M55" s="18"/>
      <c r="N55" s="18"/>
      <c r="O55" s="18"/>
      <c r="P55" s="139"/>
      <c r="Q55" s="10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</row>
    <row r="56" spans="1:38" s="148" customFormat="1" ht="21.5">
      <c r="A56" s="150" t="s">
        <v>203</v>
      </c>
      <c r="E56" s="20">
        <v>2059</v>
      </c>
      <c r="F56" s="19"/>
      <c r="G56" s="94">
        <v>0</v>
      </c>
      <c r="H56" s="19"/>
      <c r="I56" s="94">
        <v>0</v>
      </c>
      <c r="J56" s="19"/>
      <c r="K56" s="94">
        <v>0</v>
      </c>
      <c r="L56" s="17"/>
      <c r="M56" s="18"/>
      <c r="N56" s="18"/>
      <c r="O56" s="18"/>
      <c r="P56" s="139"/>
      <c r="Q56" s="10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</row>
    <row r="57" spans="1:38" s="148" customFormat="1" ht="21.5">
      <c r="A57" s="150" t="s">
        <v>52</v>
      </c>
      <c r="E57" s="20">
        <v>-769</v>
      </c>
      <c r="F57" s="19"/>
      <c r="G57" s="3">
        <v>-930</v>
      </c>
      <c r="H57" s="19"/>
      <c r="I57" s="20">
        <v>43</v>
      </c>
      <c r="J57" s="19"/>
      <c r="K57" s="3">
        <v>-849</v>
      </c>
      <c r="L57" s="17"/>
      <c r="M57" s="18"/>
      <c r="N57" s="18"/>
      <c r="O57" s="18"/>
      <c r="P57" s="139"/>
      <c r="Q57" s="10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</row>
    <row r="58" spans="1:38" s="148" customFormat="1" ht="21.5" hidden="1">
      <c r="A58" s="150" t="s">
        <v>204</v>
      </c>
      <c r="E58" s="20"/>
      <c r="F58" s="19"/>
      <c r="G58" s="3"/>
      <c r="H58" s="19"/>
      <c r="I58" s="20"/>
      <c r="J58" s="19"/>
      <c r="K58" s="3"/>
      <c r="L58" s="17"/>
      <c r="M58" s="18"/>
      <c r="N58" s="18"/>
      <c r="O58" s="18"/>
      <c r="P58" s="139"/>
      <c r="Q58" s="10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</row>
    <row r="59" spans="1:38" s="148" customFormat="1" ht="21.5" hidden="1">
      <c r="A59" s="150" t="s">
        <v>61</v>
      </c>
      <c r="E59" s="20"/>
      <c r="F59" s="19"/>
      <c r="G59" s="3"/>
      <c r="H59" s="19"/>
      <c r="I59" s="20"/>
      <c r="J59" s="19"/>
      <c r="K59" s="3"/>
      <c r="L59" s="17"/>
      <c r="M59" s="18"/>
      <c r="N59" s="18"/>
      <c r="O59" s="18"/>
      <c r="P59" s="139"/>
      <c r="Q59" s="10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</row>
    <row r="60" spans="1:38" s="148" customFormat="1" ht="21.5">
      <c r="A60" s="150" t="s">
        <v>205</v>
      </c>
      <c r="E60" s="20">
        <v>-2059</v>
      </c>
      <c r="F60" s="19"/>
      <c r="G60" s="94">
        <v>0</v>
      </c>
      <c r="H60" s="19"/>
      <c r="I60" s="94">
        <v>0</v>
      </c>
      <c r="J60" s="19"/>
      <c r="K60" s="94">
        <v>0</v>
      </c>
      <c r="L60" s="17"/>
      <c r="M60" s="18"/>
      <c r="N60" s="18"/>
      <c r="O60" s="18"/>
      <c r="P60" s="139"/>
      <c r="Q60" s="10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</row>
    <row r="61" spans="1:38" s="148" customFormat="1" ht="21.5">
      <c r="A61" s="150" t="s">
        <v>142</v>
      </c>
      <c r="E61" s="35">
        <v>448</v>
      </c>
      <c r="F61" s="19"/>
      <c r="G61" s="62">
        <v>2937</v>
      </c>
      <c r="H61" s="19"/>
      <c r="I61" s="96">
        <v>0</v>
      </c>
      <c r="J61" s="19"/>
      <c r="K61" s="62">
        <v>-519</v>
      </c>
      <c r="L61" s="17"/>
      <c r="M61" s="18"/>
      <c r="N61" s="18"/>
      <c r="O61" s="18"/>
      <c r="P61" s="139"/>
      <c r="Q61" s="10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</row>
    <row r="62" spans="1:38" s="148" customFormat="1" ht="21.5">
      <c r="A62" s="150" t="s">
        <v>237</v>
      </c>
      <c r="E62" s="87">
        <f>SUM(E41:E61,E38)</f>
        <v>-187684</v>
      </c>
      <c r="F62" s="37"/>
      <c r="G62" s="87">
        <f>SUM(G41:G61,G38)</f>
        <v>119127</v>
      </c>
      <c r="H62" s="19"/>
      <c r="I62" s="87">
        <f>SUM(I41:I61,I38)</f>
        <v>178050</v>
      </c>
      <c r="J62" s="19"/>
      <c r="K62" s="87">
        <f>SUM(K41:K61,K38)</f>
        <v>11692</v>
      </c>
      <c r="L62" s="17"/>
      <c r="M62" s="18"/>
      <c r="N62" s="18"/>
      <c r="O62" s="18"/>
      <c r="P62" s="139"/>
      <c r="Q62" s="10"/>
      <c r="R62" s="139"/>
      <c r="S62" s="139"/>
      <c r="T62" s="139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</row>
    <row r="63" spans="1:38" s="148" customFormat="1" ht="22.5" customHeight="1">
      <c r="A63" s="150" t="s">
        <v>143</v>
      </c>
      <c r="D63" s="154"/>
      <c r="E63" s="36">
        <v>-71215</v>
      </c>
      <c r="F63" s="19"/>
      <c r="G63" s="3">
        <v>-78293</v>
      </c>
      <c r="H63" s="19"/>
      <c r="I63" s="36">
        <v>-48322</v>
      </c>
      <c r="J63" s="19"/>
      <c r="K63" s="3">
        <v>-52058</v>
      </c>
      <c r="L63" s="17"/>
      <c r="M63" s="18"/>
      <c r="N63" s="18"/>
      <c r="O63" s="18"/>
      <c r="P63" s="139"/>
      <c r="Q63" s="10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</row>
    <row r="64" spans="1:38" s="148" customFormat="1" ht="22.5" customHeight="1">
      <c r="A64" s="150" t="s">
        <v>144</v>
      </c>
      <c r="D64" s="154"/>
      <c r="E64" s="94">
        <v>0</v>
      </c>
      <c r="F64" s="19"/>
      <c r="G64" s="3">
        <v>2029</v>
      </c>
      <c r="H64" s="19"/>
      <c r="I64" s="94">
        <v>0</v>
      </c>
      <c r="J64" s="19"/>
      <c r="K64" s="3">
        <v>2029</v>
      </c>
      <c r="L64" s="17"/>
      <c r="M64" s="18"/>
      <c r="N64" s="18"/>
      <c r="O64" s="18"/>
      <c r="P64" s="139"/>
      <c r="Q64" s="10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</row>
    <row r="65" spans="1:38" s="148" customFormat="1" ht="21.65" customHeight="1">
      <c r="A65" s="150" t="s">
        <v>145</v>
      </c>
      <c r="E65" s="36">
        <v>-6852</v>
      </c>
      <c r="F65" s="19"/>
      <c r="G65" s="36">
        <v>-4113</v>
      </c>
      <c r="H65" s="19"/>
      <c r="I65" s="36">
        <v>-185</v>
      </c>
      <c r="J65" s="19"/>
      <c r="K65" s="36">
        <v>-352</v>
      </c>
      <c r="L65" s="17"/>
      <c r="M65" s="18"/>
      <c r="N65" s="18"/>
      <c r="O65" s="18"/>
      <c r="P65" s="139"/>
      <c r="Q65" s="10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</row>
    <row r="66" spans="1:38" s="156" customFormat="1" ht="21.65" customHeight="1">
      <c r="A66" s="155" t="s">
        <v>225</v>
      </c>
      <c r="E66" s="81">
        <f>SUM(E62,E63:E65)</f>
        <v>-265751</v>
      </c>
      <c r="F66" s="82"/>
      <c r="G66" s="81">
        <f>SUM(G62,G63:G65)</f>
        <v>38750</v>
      </c>
      <c r="H66" s="82"/>
      <c r="I66" s="81">
        <f>SUM(I62,I63:I65)</f>
        <v>129543</v>
      </c>
      <c r="J66" s="82"/>
      <c r="K66" s="81">
        <f>SUM(K62,K63:K65)</f>
        <v>-38689</v>
      </c>
      <c r="L66" s="22"/>
      <c r="M66" s="23"/>
      <c r="N66" s="18"/>
      <c r="O66" s="18"/>
      <c r="P66" s="157"/>
      <c r="Q66" s="10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</row>
    <row r="67" spans="1:38" ht="19.5" customHeight="1">
      <c r="A67" s="158"/>
      <c r="E67" s="28"/>
      <c r="F67" s="2"/>
      <c r="G67" s="28"/>
      <c r="H67" s="2"/>
      <c r="I67" s="28"/>
      <c r="J67" s="2"/>
      <c r="K67" s="28"/>
      <c r="O67" s="18"/>
      <c r="Q67" s="10"/>
    </row>
    <row r="68" spans="1:38" ht="21.65" customHeight="1">
      <c r="A68" s="97" t="s">
        <v>0</v>
      </c>
      <c r="B68" s="136"/>
      <c r="C68" s="136"/>
      <c r="D68" s="136"/>
      <c r="E68" s="136"/>
      <c r="F68" s="136"/>
      <c r="G68" s="136"/>
      <c r="I68" s="136"/>
      <c r="J68" s="136"/>
      <c r="K68" s="136"/>
      <c r="O68" s="18"/>
      <c r="Q68" s="10"/>
    </row>
    <row r="69" spans="1:38" ht="21.65" customHeight="1">
      <c r="A69" s="97" t="s">
        <v>120</v>
      </c>
      <c r="B69" s="136"/>
      <c r="C69" s="136"/>
      <c r="D69" s="136"/>
      <c r="E69" s="136"/>
      <c r="F69" s="136"/>
      <c r="G69" s="136"/>
      <c r="I69" s="136"/>
      <c r="J69" s="136"/>
      <c r="K69" s="136"/>
      <c r="O69" s="18"/>
      <c r="Q69" s="10"/>
    </row>
    <row r="70" spans="1:38" ht="10.5" customHeight="1">
      <c r="A70" s="136"/>
      <c r="B70" s="136"/>
      <c r="C70" s="136"/>
      <c r="D70" s="136"/>
      <c r="E70" s="136"/>
      <c r="F70" s="136"/>
      <c r="G70" s="136"/>
      <c r="I70" s="136"/>
      <c r="J70" s="136"/>
      <c r="K70" s="136"/>
      <c r="O70" s="18"/>
      <c r="Q70" s="10"/>
    </row>
    <row r="71" spans="1:38" ht="21.65" customHeight="1">
      <c r="A71" s="156"/>
      <c r="B71" s="156"/>
      <c r="C71" s="156"/>
      <c r="D71" s="156"/>
      <c r="E71" s="245" t="s">
        <v>2</v>
      </c>
      <c r="F71" s="245"/>
      <c r="G71" s="245"/>
      <c r="H71" s="141"/>
      <c r="I71" s="245" t="s">
        <v>3</v>
      </c>
      <c r="J71" s="245"/>
      <c r="K71" s="245"/>
      <c r="O71" s="18"/>
      <c r="Q71" s="10"/>
    </row>
    <row r="72" spans="1:38" ht="21.65" customHeight="1">
      <c r="A72" s="136"/>
      <c r="B72" s="136"/>
      <c r="C72" s="136"/>
      <c r="D72" s="136"/>
      <c r="E72" s="238" t="s">
        <v>213</v>
      </c>
      <c r="F72" s="238"/>
      <c r="G72" s="238"/>
      <c r="H72" s="143"/>
      <c r="I72" s="238" t="s">
        <v>213</v>
      </c>
      <c r="J72" s="238"/>
      <c r="K72" s="238"/>
      <c r="O72" s="18"/>
      <c r="Q72" s="10"/>
    </row>
    <row r="73" spans="1:38" ht="21.65" customHeight="1">
      <c r="E73" s="238" t="s">
        <v>212</v>
      </c>
      <c r="F73" s="238"/>
      <c r="G73" s="238"/>
      <c r="H73" s="143"/>
      <c r="I73" s="238" t="s">
        <v>212</v>
      </c>
      <c r="J73" s="238"/>
      <c r="K73" s="238"/>
      <c r="O73" s="18"/>
      <c r="Q73" s="10"/>
    </row>
    <row r="74" spans="1:38" ht="21.65" customHeight="1">
      <c r="E74" s="144">
        <v>2569</v>
      </c>
      <c r="F74" s="145"/>
      <c r="G74" s="144">
        <v>2568</v>
      </c>
      <c r="H74" s="145"/>
      <c r="I74" s="144">
        <v>2569</v>
      </c>
      <c r="J74" s="145"/>
      <c r="K74" s="144">
        <v>2568</v>
      </c>
      <c r="O74" s="18"/>
      <c r="Q74" s="10"/>
    </row>
    <row r="75" spans="1:38" ht="21.65" customHeight="1">
      <c r="A75" s="140"/>
      <c r="C75" s="159"/>
      <c r="D75" s="160"/>
      <c r="E75" s="244" t="s">
        <v>8</v>
      </c>
      <c r="F75" s="244"/>
      <c r="G75" s="244"/>
      <c r="H75" s="244"/>
      <c r="I75" s="244"/>
      <c r="J75" s="244"/>
      <c r="K75" s="244"/>
      <c r="O75" s="18"/>
      <c r="Q75" s="10"/>
    </row>
    <row r="76" spans="1:38" s="148" customFormat="1" ht="21.65" customHeight="1">
      <c r="A76" s="147" t="s">
        <v>146</v>
      </c>
      <c r="E76" s="154"/>
      <c r="F76" s="154"/>
      <c r="G76" s="154"/>
      <c r="H76" s="154"/>
      <c r="I76" s="154"/>
      <c r="J76" s="154"/>
      <c r="K76" s="154"/>
      <c r="L76" s="17"/>
      <c r="M76" s="18"/>
      <c r="N76" s="18"/>
      <c r="O76" s="18"/>
      <c r="P76" s="139"/>
      <c r="Q76" s="10"/>
      <c r="R76" s="139"/>
      <c r="S76" s="139"/>
      <c r="T76" s="139"/>
      <c r="U76" s="139"/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</row>
    <row r="77" spans="1:38" s="148" customFormat="1" ht="22" customHeight="1">
      <c r="A77" s="150" t="s">
        <v>196</v>
      </c>
      <c r="E77" s="94">
        <v>0</v>
      </c>
      <c r="F77" s="37"/>
      <c r="G77" s="94">
        <v>0</v>
      </c>
      <c r="H77" s="37"/>
      <c r="I77" s="36">
        <v>-672300</v>
      </c>
      <c r="J77" s="37"/>
      <c r="K77" s="20">
        <v>-2220</v>
      </c>
      <c r="L77" s="17"/>
      <c r="M77" s="18"/>
      <c r="N77" s="18"/>
      <c r="O77" s="18"/>
      <c r="P77" s="139"/>
      <c r="Q77" s="10"/>
      <c r="R77" s="139"/>
      <c r="S77" s="139"/>
      <c r="T77" s="139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</row>
    <row r="78" spans="1:38" s="148" customFormat="1" ht="22" customHeight="1">
      <c r="A78" s="150" t="s">
        <v>197</v>
      </c>
      <c r="E78" s="94">
        <v>0</v>
      </c>
      <c r="F78" s="37"/>
      <c r="G78" s="94">
        <v>0</v>
      </c>
      <c r="H78" s="37"/>
      <c r="I78" s="36">
        <v>57353</v>
      </c>
      <c r="J78" s="37"/>
      <c r="K78" s="20">
        <v>22400</v>
      </c>
      <c r="L78" s="17"/>
      <c r="M78" s="18"/>
      <c r="N78" s="18"/>
      <c r="O78" s="18"/>
      <c r="P78" s="139"/>
      <c r="Q78" s="10"/>
      <c r="R78" s="139"/>
      <c r="S78" s="139"/>
      <c r="T78" s="139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</row>
    <row r="79" spans="1:38" s="148" customFormat="1" ht="23.5" hidden="1" customHeight="1">
      <c r="A79" s="150" t="s">
        <v>147</v>
      </c>
      <c r="E79" s="20"/>
      <c r="F79" s="37"/>
      <c r="G79" s="20"/>
      <c r="H79" s="37"/>
      <c r="I79" s="20"/>
      <c r="J79" s="37"/>
      <c r="K79" s="20"/>
      <c r="L79" s="17"/>
      <c r="M79" s="18"/>
      <c r="N79" s="18"/>
      <c r="O79" s="18"/>
      <c r="P79" s="139"/>
      <c r="Q79" s="10"/>
      <c r="R79" s="139"/>
      <c r="S79" s="139"/>
      <c r="T79" s="139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</row>
    <row r="80" spans="1:38" s="148" customFormat="1" ht="21.65" hidden="1" customHeight="1">
      <c r="A80" s="150" t="s">
        <v>148</v>
      </c>
      <c r="E80" s="20"/>
      <c r="F80" s="37"/>
      <c r="G80" s="20"/>
      <c r="H80" s="37"/>
      <c r="I80" s="20"/>
      <c r="J80" s="37"/>
      <c r="K80" s="20"/>
      <c r="L80" s="17"/>
      <c r="M80" s="18"/>
      <c r="N80" s="18"/>
      <c r="O80" s="18"/>
      <c r="P80" s="139"/>
      <c r="Q80" s="10"/>
      <c r="R80" s="139"/>
      <c r="S80" s="139"/>
      <c r="T80" s="13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</row>
    <row r="81" spans="1:38" s="148" customFormat="1" ht="23.5" customHeight="1">
      <c r="A81" s="150" t="s">
        <v>238</v>
      </c>
      <c r="E81" s="94">
        <v>0</v>
      </c>
      <c r="F81" s="37"/>
      <c r="G81" s="94">
        <v>0</v>
      </c>
      <c r="H81" s="37"/>
      <c r="I81" s="20">
        <v>-15000</v>
      </c>
      <c r="J81" s="37"/>
      <c r="K81" s="94">
        <v>0</v>
      </c>
      <c r="L81" s="17"/>
      <c r="M81" s="18"/>
      <c r="N81" s="18"/>
      <c r="O81" s="18"/>
      <c r="P81" s="139"/>
      <c r="Q81" s="10"/>
      <c r="R81" s="139"/>
      <c r="S81" s="139"/>
      <c r="T81" s="139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</row>
    <row r="82" spans="1:38" s="148" customFormat="1" ht="23.5" hidden="1" customHeight="1">
      <c r="A82" s="150" t="s">
        <v>149</v>
      </c>
      <c r="E82" s="20"/>
      <c r="F82" s="37"/>
      <c r="G82" s="20"/>
      <c r="H82" s="37"/>
      <c r="I82" s="20"/>
      <c r="J82" s="37"/>
      <c r="K82" s="20"/>
      <c r="L82" s="17"/>
      <c r="M82" s="18"/>
      <c r="N82" s="18"/>
      <c r="O82" s="18"/>
      <c r="P82" s="139"/>
      <c r="Q82" s="10"/>
      <c r="R82" s="139"/>
      <c r="S82" s="139"/>
      <c r="T82" s="139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</row>
    <row r="83" spans="1:38" s="148" customFormat="1" ht="23.5" customHeight="1">
      <c r="A83" s="150" t="s">
        <v>150</v>
      </c>
      <c r="E83" s="20">
        <v>-41192</v>
      </c>
      <c r="F83" s="37"/>
      <c r="G83" s="20">
        <v>-150786</v>
      </c>
      <c r="H83" s="37"/>
      <c r="I83" s="20">
        <v>-21718</v>
      </c>
      <c r="J83" s="37"/>
      <c r="K83" s="20">
        <v>-123941</v>
      </c>
      <c r="L83" s="17"/>
      <c r="M83" s="18"/>
      <c r="N83" s="18"/>
      <c r="O83" s="18"/>
      <c r="P83" s="139"/>
      <c r="Q83" s="10"/>
      <c r="R83" s="139"/>
      <c r="S83" s="139"/>
      <c r="T83" s="139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</row>
    <row r="84" spans="1:38" s="148" customFormat="1" ht="23.5" hidden="1" customHeight="1">
      <c r="A84" s="150" t="s">
        <v>151</v>
      </c>
      <c r="E84" s="20"/>
      <c r="F84" s="20"/>
      <c r="G84" s="20">
        <v>0</v>
      </c>
      <c r="H84" s="20"/>
      <c r="I84" s="20"/>
      <c r="J84" s="20"/>
      <c r="K84" s="20">
        <v>0</v>
      </c>
      <c r="L84" s="17"/>
      <c r="M84" s="18"/>
      <c r="N84" s="18"/>
      <c r="O84" s="18"/>
      <c r="P84" s="139"/>
      <c r="Q84" s="10"/>
      <c r="R84" s="139"/>
      <c r="S84" s="139"/>
      <c r="T84" s="139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</row>
    <row r="85" spans="1:38" s="148" customFormat="1" ht="23.5" customHeight="1">
      <c r="A85" s="150" t="s">
        <v>152</v>
      </c>
      <c r="E85" s="20">
        <v>-128</v>
      </c>
      <c r="F85" s="37"/>
      <c r="G85" s="20">
        <v>-4329</v>
      </c>
      <c r="H85" s="37"/>
      <c r="I85" s="20">
        <v>-36</v>
      </c>
      <c r="J85" s="37"/>
      <c r="K85" s="20">
        <v>-3007</v>
      </c>
      <c r="L85" s="17"/>
      <c r="M85" s="18"/>
      <c r="N85" s="18"/>
      <c r="O85" s="18"/>
      <c r="P85" s="139"/>
      <c r="Q85" s="10"/>
      <c r="R85" s="139"/>
      <c r="S85" s="139"/>
      <c r="T85" s="139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</row>
    <row r="86" spans="1:38" s="148" customFormat="1" ht="22" customHeight="1">
      <c r="A86" s="150" t="s">
        <v>153</v>
      </c>
      <c r="E86" s="37">
        <v>741</v>
      </c>
      <c r="F86" s="19"/>
      <c r="G86" s="37">
        <v>1170</v>
      </c>
      <c r="H86" s="19"/>
      <c r="I86" s="37">
        <v>74</v>
      </c>
      <c r="J86" s="19"/>
      <c r="K86" s="20">
        <v>300</v>
      </c>
      <c r="L86" s="17"/>
      <c r="M86" s="18"/>
      <c r="N86" s="18"/>
      <c r="O86" s="18"/>
      <c r="P86" s="139"/>
      <c r="Q86" s="10"/>
      <c r="R86" s="139"/>
      <c r="S86" s="139"/>
      <c r="T86" s="139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</row>
    <row r="87" spans="1:38" s="148" customFormat="1" ht="21.65" customHeight="1">
      <c r="A87" s="150" t="s">
        <v>154</v>
      </c>
      <c r="E87" s="20">
        <v>2</v>
      </c>
      <c r="F87" s="20"/>
      <c r="G87" s="94">
        <v>0</v>
      </c>
      <c r="H87" s="20"/>
      <c r="I87" s="94">
        <v>0</v>
      </c>
      <c r="J87" s="20"/>
      <c r="K87" s="94">
        <v>0</v>
      </c>
      <c r="L87" s="17"/>
      <c r="M87" s="18"/>
      <c r="N87" s="18"/>
      <c r="O87" s="18"/>
      <c r="P87" s="139"/>
      <c r="Q87" s="10"/>
      <c r="R87" s="139"/>
      <c r="S87" s="139"/>
      <c r="T87" s="139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</row>
    <row r="88" spans="1:38" s="148" customFormat="1" ht="23.15" customHeight="1">
      <c r="A88" s="150" t="s">
        <v>155</v>
      </c>
      <c r="E88" s="35">
        <v>119</v>
      </c>
      <c r="F88" s="38"/>
      <c r="G88" s="35">
        <v>219</v>
      </c>
      <c r="H88" s="38"/>
      <c r="I88" s="37">
        <v>453</v>
      </c>
      <c r="J88" s="19"/>
      <c r="K88" s="20">
        <v>1162</v>
      </c>
      <c r="L88" s="17"/>
      <c r="M88" s="18"/>
      <c r="N88" s="18"/>
      <c r="O88" s="18"/>
      <c r="P88" s="139"/>
      <c r="Q88" s="10"/>
      <c r="R88" s="139"/>
      <c r="S88" s="139"/>
      <c r="T88" s="139"/>
      <c r="U88" s="139"/>
      <c r="V88" s="139"/>
      <c r="W88" s="139"/>
      <c r="X88" s="139"/>
      <c r="Y88" s="139"/>
      <c r="Z88" s="139"/>
      <c r="AA88" s="139"/>
      <c r="AB88" s="139"/>
      <c r="AC88" s="139"/>
      <c r="AD88" s="139"/>
      <c r="AE88" s="139"/>
      <c r="AF88" s="139"/>
      <c r="AG88" s="139"/>
      <c r="AH88" s="139"/>
      <c r="AI88" s="139"/>
      <c r="AJ88" s="139"/>
      <c r="AK88" s="139"/>
      <c r="AL88" s="139"/>
    </row>
    <row r="89" spans="1:38" s="156" customFormat="1" ht="21.65" customHeight="1">
      <c r="A89" s="155" t="s">
        <v>156</v>
      </c>
      <c r="E89" s="81">
        <f>SUM(E77:E88)</f>
        <v>-40458</v>
      </c>
      <c r="F89" s="82"/>
      <c r="G89" s="81">
        <f>SUM(G77:G88)</f>
        <v>-153726</v>
      </c>
      <c r="H89" s="82"/>
      <c r="I89" s="81">
        <f>SUM(I77:I88)</f>
        <v>-651174</v>
      </c>
      <c r="J89" s="82"/>
      <c r="K89" s="81">
        <f>SUM(K77:K88)</f>
        <v>-105306</v>
      </c>
      <c r="L89" s="22"/>
      <c r="M89" s="23"/>
      <c r="N89" s="18"/>
      <c r="O89" s="18"/>
      <c r="P89" s="157"/>
      <c r="Q89" s="10"/>
      <c r="R89" s="157"/>
      <c r="S89" s="157"/>
      <c r="T89" s="157"/>
      <c r="U89" s="157"/>
      <c r="V89" s="157"/>
      <c r="W89" s="157"/>
      <c r="X89" s="157"/>
      <c r="Y89" s="157"/>
      <c r="Z89" s="157"/>
      <c r="AA89" s="157"/>
      <c r="AB89" s="157"/>
      <c r="AC89" s="157"/>
      <c r="AD89" s="157"/>
      <c r="AE89" s="157"/>
      <c r="AF89" s="157"/>
      <c r="AG89" s="157"/>
      <c r="AH89" s="157"/>
      <c r="AI89" s="157"/>
      <c r="AJ89" s="157"/>
      <c r="AK89" s="157"/>
      <c r="AL89" s="157"/>
    </row>
    <row r="90" spans="1:38" ht="19.5" customHeight="1">
      <c r="A90" s="158"/>
      <c r="E90" s="56"/>
      <c r="F90" s="46"/>
      <c r="G90" s="56"/>
      <c r="H90" s="46"/>
      <c r="I90" s="56"/>
      <c r="J90" s="46"/>
      <c r="K90" s="56"/>
      <c r="O90" s="18"/>
      <c r="Q90" s="10"/>
    </row>
    <row r="91" spans="1:38" s="148" customFormat="1" ht="23.15" customHeight="1">
      <c r="A91" s="147" t="s">
        <v>157</v>
      </c>
      <c r="E91" s="37"/>
      <c r="F91" s="19"/>
      <c r="G91" s="37"/>
      <c r="H91" s="19"/>
      <c r="I91" s="37"/>
      <c r="J91" s="19"/>
      <c r="K91" s="37"/>
      <c r="L91" s="17"/>
      <c r="M91" s="18"/>
      <c r="N91" s="24"/>
      <c r="O91" s="18"/>
      <c r="P91" s="139"/>
      <c r="Q91" s="10"/>
      <c r="R91" s="139"/>
      <c r="S91" s="139"/>
      <c r="T91" s="139"/>
      <c r="U91" s="139"/>
      <c r="V91" s="139"/>
      <c r="W91" s="139"/>
      <c r="X91" s="139"/>
      <c r="Y91" s="139"/>
      <c r="Z91" s="139"/>
      <c r="AA91" s="139"/>
      <c r="AB91" s="139"/>
      <c r="AC91" s="139"/>
      <c r="AD91" s="139"/>
      <c r="AE91" s="139"/>
      <c r="AF91" s="139"/>
      <c r="AG91" s="139"/>
      <c r="AH91" s="139"/>
      <c r="AI91" s="139"/>
      <c r="AJ91" s="139"/>
      <c r="AK91" s="139"/>
      <c r="AL91" s="139"/>
    </row>
    <row r="92" spans="1:38" s="148" customFormat="1" ht="23.15" customHeight="1">
      <c r="A92" s="150" t="s">
        <v>232</v>
      </c>
      <c r="E92" s="20">
        <v>147162</v>
      </c>
      <c r="F92" s="37"/>
      <c r="G92" s="20">
        <v>177146</v>
      </c>
      <c r="H92" s="37"/>
      <c r="I92" s="20">
        <v>127161</v>
      </c>
      <c r="J92" s="37"/>
      <c r="K92" s="20">
        <v>158774</v>
      </c>
      <c r="L92" s="17"/>
      <c r="M92" s="18"/>
      <c r="N92" s="18"/>
      <c r="O92" s="18"/>
      <c r="P92" s="139"/>
      <c r="Q92" s="10"/>
      <c r="R92" s="139"/>
      <c r="S92" s="139"/>
      <c r="T92" s="139"/>
      <c r="U92" s="139"/>
      <c r="V92" s="139"/>
      <c r="W92" s="139"/>
      <c r="X92" s="139"/>
      <c r="Y92" s="139"/>
      <c r="Z92" s="139"/>
      <c r="AA92" s="139"/>
      <c r="AB92" s="139"/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</row>
    <row r="93" spans="1:38" s="148" customFormat="1" ht="23.15" customHeight="1">
      <c r="A93" s="150" t="s">
        <v>158</v>
      </c>
      <c r="E93" s="94">
        <v>0</v>
      </c>
      <c r="F93" s="37"/>
      <c r="G93" s="94">
        <v>0</v>
      </c>
      <c r="H93" s="37"/>
      <c r="I93" s="20">
        <v>65600</v>
      </c>
      <c r="J93" s="37"/>
      <c r="K93" s="20">
        <v>64000</v>
      </c>
      <c r="L93" s="17"/>
      <c r="M93" s="18"/>
      <c r="N93" s="18"/>
      <c r="O93" s="18"/>
      <c r="P93" s="139"/>
      <c r="Q93" s="10"/>
      <c r="R93" s="139"/>
      <c r="S93" s="139"/>
      <c r="T93" s="139"/>
      <c r="U93" s="139"/>
      <c r="V93" s="139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39"/>
      <c r="AJ93" s="139"/>
      <c r="AK93" s="139"/>
      <c r="AL93" s="139"/>
    </row>
    <row r="94" spans="1:38" s="148" customFormat="1" ht="23.15" customHeight="1">
      <c r="A94" s="150" t="s">
        <v>159</v>
      </c>
      <c r="E94" s="94">
        <v>0</v>
      </c>
      <c r="F94" s="37"/>
      <c r="G94" s="94">
        <v>0</v>
      </c>
      <c r="H94" s="37"/>
      <c r="I94" s="20">
        <v>-13500</v>
      </c>
      <c r="J94" s="37"/>
      <c r="K94" s="20">
        <v>-66500</v>
      </c>
      <c r="L94" s="17"/>
      <c r="M94" s="18"/>
      <c r="N94" s="18"/>
      <c r="O94" s="18"/>
      <c r="P94" s="139"/>
      <c r="Q94" s="10"/>
      <c r="R94" s="139"/>
      <c r="S94" s="139"/>
      <c r="T94" s="139"/>
      <c r="U94" s="139"/>
      <c r="V94" s="139"/>
      <c r="W94" s="139"/>
      <c r="X94" s="139"/>
      <c r="Y94" s="139"/>
      <c r="Z94" s="139"/>
      <c r="AA94" s="139"/>
      <c r="AB94" s="139"/>
      <c r="AC94" s="139"/>
      <c r="AD94" s="139"/>
      <c r="AE94" s="139"/>
      <c r="AF94" s="139"/>
      <c r="AG94" s="139"/>
      <c r="AH94" s="139"/>
      <c r="AI94" s="139"/>
      <c r="AJ94" s="139"/>
      <c r="AK94" s="139"/>
      <c r="AL94" s="139"/>
    </row>
    <row r="95" spans="1:38" s="148" customFormat="1" ht="23.15" customHeight="1">
      <c r="A95" s="150" t="s">
        <v>160</v>
      </c>
      <c r="E95" s="20">
        <v>1383350</v>
      </c>
      <c r="F95" s="37"/>
      <c r="G95" s="20">
        <v>87059</v>
      </c>
      <c r="H95" s="37"/>
      <c r="I95" s="55">
        <v>1375000</v>
      </c>
      <c r="J95" s="37"/>
      <c r="K95" s="20">
        <v>50700</v>
      </c>
      <c r="L95" s="17"/>
      <c r="M95" s="18"/>
      <c r="N95" s="25"/>
      <c r="O95" s="18"/>
      <c r="P95" s="25"/>
      <c r="Q95" s="10"/>
      <c r="R95" s="25"/>
      <c r="S95" s="25"/>
      <c r="T95" s="25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</row>
    <row r="96" spans="1:38" s="148" customFormat="1" ht="23.15" customHeight="1">
      <c r="A96" s="150" t="s">
        <v>161</v>
      </c>
      <c r="E96" s="20">
        <v>-1214698</v>
      </c>
      <c r="F96" s="37"/>
      <c r="G96" s="20">
        <v>-103945</v>
      </c>
      <c r="H96" s="37"/>
      <c r="I96" s="20">
        <v>-970973</v>
      </c>
      <c r="J96" s="37"/>
      <c r="K96" s="20">
        <v>-33420</v>
      </c>
      <c r="L96" s="17"/>
      <c r="M96" s="18"/>
      <c r="N96" s="25"/>
      <c r="O96" s="18"/>
      <c r="P96" s="25"/>
      <c r="Q96" s="10"/>
      <c r="R96" s="25"/>
      <c r="S96" s="25"/>
      <c r="T96" s="25"/>
      <c r="U96" s="139"/>
      <c r="V96" s="13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</row>
    <row r="97" spans="1:38" s="148" customFormat="1" ht="23.15" customHeight="1">
      <c r="A97" s="150" t="s">
        <v>162</v>
      </c>
      <c r="E97" s="37">
        <v>-10398</v>
      </c>
      <c r="F97" s="37"/>
      <c r="G97" s="37">
        <v>-24558</v>
      </c>
      <c r="H97" s="37"/>
      <c r="I97" s="20">
        <v>-6768</v>
      </c>
      <c r="J97" s="37"/>
      <c r="K97" s="37">
        <v>-6234</v>
      </c>
      <c r="L97" s="17"/>
      <c r="M97" s="18"/>
      <c r="N97" s="25"/>
      <c r="O97" s="18"/>
      <c r="P97" s="25"/>
      <c r="Q97" s="10"/>
      <c r="R97" s="25"/>
      <c r="S97" s="25"/>
      <c r="T97" s="25"/>
      <c r="U97" s="139"/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</row>
    <row r="98" spans="1:38" s="148" customFormat="1" ht="23.15" customHeight="1">
      <c r="A98" s="150" t="s">
        <v>163</v>
      </c>
      <c r="E98" s="94">
        <v>0</v>
      </c>
      <c r="F98" s="37"/>
      <c r="G98" s="20">
        <v>296240</v>
      </c>
      <c r="H98" s="37"/>
      <c r="I98" s="94">
        <v>0</v>
      </c>
      <c r="J98" s="37"/>
      <c r="K98" s="20">
        <v>296240</v>
      </c>
      <c r="L98" s="17"/>
      <c r="M98" s="18"/>
      <c r="N98" s="25"/>
      <c r="O98" s="18"/>
      <c r="P98" s="25"/>
      <c r="Q98" s="10"/>
      <c r="R98" s="25"/>
      <c r="S98" s="25"/>
      <c r="T98" s="25"/>
      <c r="U98" s="139"/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</row>
    <row r="99" spans="1:38" ht="21" customHeight="1">
      <c r="A99" s="138" t="s">
        <v>164</v>
      </c>
      <c r="E99" s="94">
        <v>0</v>
      </c>
      <c r="F99" s="161"/>
      <c r="G99" s="20">
        <v>-300000</v>
      </c>
      <c r="H99" s="161"/>
      <c r="I99" s="94">
        <v>0</v>
      </c>
      <c r="J99" s="161"/>
      <c r="K99" s="20">
        <v>-300000</v>
      </c>
      <c r="O99" s="18"/>
      <c r="Q99" s="10"/>
    </row>
    <row r="100" spans="1:38" ht="21" customHeight="1">
      <c r="A100" s="138" t="s">
        <v>182</v>
      </c>
      <c r="E100" s="20">
        <v>-59141</v>
      </c>
      <c r="F100" s="161"/>
      <c r="G100" s="20">
        <v>-39960</v>
      </c>
      <c r="H100" s="161"/>
      <c r="I100" s="20">
        <v>-59141</v>
      </c>
      <c r="J100" s="161"/>
      <c r="K100" s="20">
        <v>-39960</v>
      </c>
      <c r="O100" s="18"/>
      <c r="Q100" s="10"/>
    </row>
    <row r="101" spans="1:38" s="156" customFormat="1" ht="23.15" customHeight="1">
      <c r="A101" s="155" t="s">
        <v>229</v>
      </c>
      <c r="E101" s="81">
        <f>SUM(E92:E100)</f>
        <v>246275</v>
      </c>
      <c r="F101" s="82"/>
      <c r="G101" s="81">
        <f>SUM(G92:G100)</f>
        <v>91982</v>
      </c>
      <c r="H101" s="82"/>
      <c r="I101" s="81">
        <f>SUM(I92:I100)</f>
        <v>517379</v>
      </c>
      <c r="J101" s="82"/>
      <c r="K101" s="81">
        <f>SUM(K92:K100)</f>
        <v>123600</v>
      </c>
      <c r="L101" s="22"/>
      <c r="M101" s="23"/>
      <c r="N101" s="10"/>
      <c r="O101" s="18"/>
      <c r="P101" s="139"/>
      <c r="Q101" s="10"/>
      <c r="R101" s="157"/>
      <c r="S101" s="157"/>
      <c r="T101" s="157"/>
      <c r="U101" s="157"/>
      <c r="V101" s="157"/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  <c r="AL101" s="157"/>
    </row>
    <row r="102" spans="1:38" s="148" customFormat="1" ht="23.15" customHeight="1">
      <c r="A102" s="155"/>
      <c r="E102" s="37"/>
      <c r="F102" s="19"/>
      <c r="G102" s="37"/>
      <c r="H102" s="19"/>
      <c r="I102" s="37"/>
      <c r="J102" s="19"/>
      <c r="K102" s="37"/>
      <c r="L102" s="17"/>
      <c r="M102" s="18"/>
      <c r="N102" s="23"/>
      <c r="O102" s="18"/>
      <c r="P102" s="157"/>
      <c r="Q102" s="10"/>
      <c r="R102" s="139"/>
      <c r="S102" s="139"/>
      <c r="T102" s="139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</row>
    <row r="103" spans="1:38" s="156" customFormat="1" ht="23.15" customHeight="1">
      <c r="A103" s="155" t="s">
        <v>228</v>
      </c>
      <c r="E103" s="83">
        <f>SUM(E66,E89,E101)</f>
        <v>-59934</v>
      </c>
      <c r="F103" s="82"/>
      <c r="G103" s="83">
        <f>SUM(G66,G89,G101)</f>
        <v>-22994</v>
      </c>
      <c r="H103" s="82"/>
      <c r="I103" s="83">
        <f>SUM(I66,I89,I101)</f>
        <v>-4252</v>
      </c>
      <c r="J103" s="82"/>
      <c r="K103" s="83">
        <f>SUM(K66,K89,K101)</f>
        <v>-20395</v>
      </c>
      <c r="L103" s="22"/>
      <c r="M103" s="23"/>
      <c r="N103" s="18"/>
      <c r="O103" s="18"/>
      <c r="P103" s="139"/>
      <c r="Q103" s="10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  <c r="AL103" s="157"/>
    </row>
    <row r="104" spans="1:38" s="148" customFormat="1" ht="23.15" customHeight="1">
      <c r="A104" s="150" t="s">
        <v>165</v>
      </c>
      <c r="E104" s="84">
        <f>'BS 3-5'!F10</f>
        <v>128206</v>
      </c>
      <c r="F104" s="19"/>
      <c r="G104" s="46">
        <v>120901</v>
      </c>
      <c r="H104" s="19"/>
      <c r="I104" s="84">
        <f>'BS 3-5'!J10</f>
        <v>44044</v>
      </c>
      <c r="J104" s="19"/>
      <c r="K104" s="46">
        <v>33468</v>
      </c>
      <c r="L104" s="17"/>
      <c r="M104" s="18"/>
      <c r="N104" s="23"/>
      <c r="O104" s="18"/>
      <c r="P104" s="157"/>
      <c r="Q104" s="10"/>
      <c r="R104" s="139"/>
      <c r="S104" s="139"/>
      <c r="T104" s="13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</row>
    <row r="105" spans="1:38" s="156" customFormat="1" ht="23.15" customHeight="1" thickBot="1">
      <c r="A105" s="155" t="s">
        <v>219</v>
      </c>
      <c r="E105" s="85">
        <f>SUM(E103:E104)</f>
        <v>68272</v>
      </c>
      <c r="F105" s="82"/>
      <c r="G105" s="85">
        <f>SUM(G103:G104)</f>
        <v>97907</v>
      </c>
      <c r="H105" s="82"/>
      <c r="I105" s="85">
        <f>SUM(I103:I104)</f>
        <v>39792</v>
      </c>
      <c r="J105" s="82"/>
      <c r="K105" s="85">
        <f>SUM(K103:K104)</f>
        <v>13073</v>
      </c>
      <c r="L105" s="22"/>
      <c r="M105" s="23"/>
      <c r="N105" s="18"/>
      <c r="O105" s="18"/>
      <c r="P105" s="139"/>
      <c r="Q105" s="10"/>
      <c r="R105" s="157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</row>
    <row r="106" spans="1:38" s="148" customFormat="1" ht="23.15" customHeight="1" thickTop="1">
      <c r="A106" s="150"/>
      <c r="E106" s="149"/>
      <c r="F106" s="19"/>
      <c r="G106" s="149"/>
      <c r="H106" s="19"/>
      <c r="I106" s="149"/>
      <c r="J106" s="19"/>
      <c r="K106" s="19"/>
      <c r="L106" s="17"/>
      <c r="M106" s="18"/>
      <c r="N106" s="18"/>
      <c r="O106" s="18"/>
      <c r="P106" s="139"/>
      <c r="Q106" s="10"/>
      <c r="R106" s="139"/>
      <c r="S106" s="139"/>
      <c r="T106" s="139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</row>
    <row r="107" spans="1:38" ht="21.65" hidden="1" customHeight="1">
      <c r="A107" s="97" t="s">
        <v>0</v>
      </c>
      <c r="B107" s="136"/>
      <c r="C107" s="136"/>
      <c r="D107" s="136"/>
      <c r="E107" s="162"/>
      <c r="F107" s="162"/>
      <c r="G107" s="162"/>
      <c r="H107" s="161"/>
      <c r="I107" s="162"/>
      <c r="J107" s="162"/>
      <c r="K107" s="162"/>
      <c r="O107" s="18"/>
      <c r="Q107" s="10"/>
    </row>
    <row r="108" spans="1:38" ht="21.65" hidden="1" customHeight="1">
      <c r="A108" s="97" t="s">
        <v>120</v>
      </c>
      <c r="B108" s="136"/>
      <c r="C108" s="136"/>
      <c r="D108" s="136"/>
      <c r="E108" s="162"/>
      <c r="F108" s="162"/>
      <c r="G108" s="162"/>
      <c r="H108" s="161"/>
      <c r="I108" s="162"/>
      <c r="J108" s="162"/>
      <c r="K108" s="162"/>
      <c r="O108" s="18"/>
      <c r="Q108" s="10"/>
    </row>
    <row r="109" spans="1:38" ht="10.5" hidden="1" customHeight="1">
      <c r="A109" s="136"/>
      <c r="B109" s="136"/>
      <c r="C109" s="136"/>
      <c r="D109" s="136"/>
      <c r="E109" s="162"/>
      <c r="F109" s="162"/>
      <c r="G109" s="162"/>
      <c r="H109" s="161"/>
      <c r="I109" s="162"/>
      <c r="J109" s="162"/>
      <c r="K109" s="162"/>
      <c r="O109" s="18"/>
      <c r="Q109" s="10"/>
    </row>
    <row r="110" spans="1:38" ht="21.65" hidden="1" customHeight="1">
      <c r="A110" s="156"/>
      <c r="B110" s="156"/>
      <c r="C110" s="156"/>
      <c r="D110" s="156"/>
      <c r="E110" s="237" t="s">
        <v>2</v>
      </c>
      <c r="F110" s="237"/>
      <c r="G110" s="237"/>
      <c r="H110" s="143"/>
      <c r="I110" s="237" t="s">
        <v>3</v>
      </c>
      <c r="J110" s="237"/>
      <c r="K110" s="237"/>
      <c r="O110" s="18"/>
      <c r="Q110" s="10"/>
    </row>
    <row r="111" spans="1:38" ht="21.65" hidden="1" customHeight="1">
      <c r="A111" s="136"/>
      <c r="B111" s="136"/>
      <c r="C111" s="136"/>
      <c r="D111" s="136"/>
      <c r="E111" s="238" t="s">
        <v>194</v>
      </c>
      <c r="F111" s="238"/>
      <c r="G111" s="238"/>
      <c r="H111" s="143"/>
      <c r="I111" s="238" t="s">
        <v>194</v>
      </c>
      <c r="J111" s="238"/>
      <c r="K111" s="238"/>
      <c r="O111" s="18"/>
      <c r="Q111" s="10"/>
    </row>
    <row r="112" spans="1:38" ht="21.65" hidden="1" customHeight="1">
      <c r="E112" s="238" t="s">
        <v>193</v>
      </c>
      <c r="F112" s="238"/>
      <c r="G112" s="238"/>
      <c r="H112" s="143"/>
      <c r="I112" s="238" t="s">
        <v>193</v>
      </c>
      <c r="J112" s="238"/>
      <c r="K112" s="238"/>
      <c r="O112" s="18"/>
      <c r="Q112" s="10"/>
    </row>
    <row r="113" spans="1:38" ht="21.65" hidden="1" customHeight="1">
      <c r="E113" s="163">
        <v>2568</v>
      </c>
      <c r="F113" s="142"/>
      <c r="G113" s="163">
        <v>2567</v>
      </c>
      <c r="H113" s="142"/>
      <c r="I113" s="163">
        <v>2568</v>
      </c>
      <c r="J113" s="142"/>
      <c r="K113" s="163">
        <v>2567</v>
      </c>
      <c r="O113" s="18"/>
      <c r="Q113" s="10"/>
    </row>
    <row r="114" spans="1:38" ht="21.65" hidden="1" customHeight="1">
      <c r="A114" s="140"/>
      <c r="C114" s="159"/>
      <c r="D114" s="160"/>
      <c r="E114" s="244" t="s">
        <v>8</v>
      </c>
      <c r="F114" s="244"/>
      <c r="G114" s="244"/>
      <c r="H114" s="244"/>
      <c r="I114" s="244"/>
      <c r="J114" s="244"/>
      <c r="K114" s="244"/>
      <c r="O114" s="18"/>
      <c r="Q114" s="10"/>
    </row>
    <row r="115" spans="1:38" ht="21.65" hidden="1" customHeight="1">
      <c r="A115" s="140"/>
      <c r="C115" s="159"/>
      <c r="D115" s="160"/>
      <c r="E115" s="146"/>
      <c r="F115" s="146"/>
      <c r="G115" s="146"/>
      <c r="H115" s="146"/>
      <c r="I115" s="146"/>
      <c r="J115" s="146"/>
      <c r="K115" s="146"/>
      <c r="O115" s="18"/>
      <c r="Q115" s="10"/>
    </row>
    <row r="116" spans="1:38" ht="21.65" hidden="1" customHeight="1">
      <c r="A116" s="140"/>
      <c r="C116" s="159"/>
      <c r="D116" s="160"/>
      <c r="E116" s="146"/>
      <c r="F116" s="146"/>
      <c r="G116" s="146"/>
      <c r="H116" s="146"/>
      <c r="I116" s="146"/>
      <c r="J116" s="146"/>
      <c r="K116" s="146"/>
      <c r="O116" s="18"/>
      <c r="Q116" s="10"/>
    </row>
    <row r="117" spans="1:38" ht="21.65" hidden="1" customHeight="1">
      <c r="A117" s="97" t="s">
        <v>0</v>
      </c>
      <c r="C117" s="159"/>
      <c r="D117" s="160"/>
      <c r="E117" s="146"/>
      <c r="F117" s="146"/>
      <c r="G117" s="146"/>
      <c r="H117" s="146"/>
      <c r="I117" s="146"/>
      <c r="J117" s="146"/>
      <c r="K117" s="146"/>
      <c r="O117" s="18"/>
      <c r="Q117" s="10"/>
    </row>
    <row r="118" spans="1:38" ht="19.5" hidden="1" customHeight="1">
      <c r="A118" s="97" t="s">
        <v>120</v>
      </c>
      <c r="C118" s="159"/>
      <c r="D118" s="160"/>
      <c r="E118" s="146"/>
      <c r="F118" s="146"/>
      <c r="G118" s="146"/>
      <c r="H118" s="146"/>
      <c r="I118" s="146"/>
      <c r="J118" s="146"/>
      <c r="K118" s="146"/>
      <c r="O118" s="18"/>
      <c r="Q118" s="10"/>
    </row>
    <row r="119" spans="1:38" ht="6" hidden="1" customHeight="1">
      <c r="A119" s="140"/>
      <c r="C119" s="159"/>
      <c r="D119" s="160"/>
      <c r="E119" s="146"/>
      <c r="F119" s="146"/>
      <c r="G119" s="146"/>
      <c r="H119" s="146"/>
      <c r="I119" s="146"/>
      <c r="J119" s="146"/>
      <c r="K119" s="146"/>
      <c r="O119" s="18"/>
      <c r="Q119" s="10"/>
    </row>
    <row r="120" spans="1:38" ht="21.65" hidden="1" customHeight="1">
      <c r="A120" s="140"/>
      <c r="C120" s="159"/>
      <c r="D120" s="160"/>
      <c r="E120" s="237" t="s">
        <v>2</v>
      </c>
      <c r="F120" s="237"/>
      <c r="G120" s="237"/>
      <c r="H120" s="143"/>
      <c r="I120" s="237" t="s">
        <v>3</v>
      </c>
      <c r="J120" s="237"/>
      <c r="K120" s="237"/>
      <c r="O120" s="18"/>
      <c r="Q120" s="10"/>
    </row>
    <row r="121" spans="1:38" ht="21.65" hidden="1" customHeight="1">
      <c r="A121" s="140"/>
      <c r="C121" s="159"/>
      <c r="D121" s="160"/>
      <c r="E121" s="238" t="s">
        <v>84</v>
      </c>
      <c r="F121" s="238"/>
      <c r="G121" s="238"/>
      <c r="H121" s="143"/>
      <c r="I121" s="238" t="s">
        <v>84</v>
      </c>
      <c r="J121" s="238"/>
      <c r="K121" s="238"/>
      <c r="O121" s="18"/>
      <c r="Q121" s="10"/>
    </row>
    <row r="122" spans="1:38" ht="21.65" hidden="1" customHeight="1">
      <c r="A122" s="140"/>
      <c r="C122" s="159"/>
      <c r="D122" s="160"/>
      <c r="E122" s="238" t="s">
        <v>121</v>
      </c>
      <c r="F122" s="238"/>
      <c r="G122" s="238"/>
      <c r="H122" s="143"/>
      <c r="I122" s="238" t="s">
        <v>121</v>
      </c>
      <c r="J122" s="238"/>
      <c r="K122" s="238"/>
      <c r="O122" s="18"/>
      <c r="Q122" s="10"/>
    </row>
    <row r="123" spans="1:38" ht="21.65" hidden="1" customHeight="1">
      <c r="A123" s="140"/>
      <c r="C123" s="159"/>
      <c r="D123" s="160"/>
      <c r="E123" s="163">
        <v>2569</v>
      </c>
      <c r="F123" s="142"/>
      <c r="G123" s="163">
        <v>2568</v>
      </c>
      <c r="H123" s="142"/>
      <c r="I123" s="163">
        <v>2569</v>
      </c>
      <c r="J123" s="142"/>
      <c r="K123" s="163">
        <v>2568</v>
      </c>
      <c r="O123" s="18"/>
      <c r="Q123" s="10"/>
    </row>
    <row r="124" spans="1:38" ht="21.65" hidden="1" customHeight="1">
      <c r="A124" s="140"/>
      <c r="C124" s="159"/>
      <c r="D124" s="160"/>
      <c r="E124" s="244" t="s">
        <v>8</v>
      </c>
      <c r="F124" s="244"/>
      <c r="G124" s="244"/>
      <c r="H124" s="244"/>
      <c r="I124" s="244"/>
      <c r="J124" s="244"/>
      <c r="K124" s="244"/>
      <c r="O124" s="18"/>
      <c r="Q124" s="10"/>
    </row>
    <row r="125" spans="1:38" s="148" customFormat="1" ht="23.15" customHeight="1">
      <c r="A125" s="147" t="s">
        <v>166</v>
      </c>
      <c r="C125" s="148" t="s">
        <v>167</v>
      </c>
      <c r="E125" s="19"/>
      <c r="F125" s="19"/>
      <c r="G125" s="19"/>
      <c r="H125" s="19"/>
      <c r="I125" s="19"/>
      <c r="J125" s="19"/>
      <c r="K125" s="19"/>
      <c r="L125" s="17"/>
      <c r="M125" s="18"/>
      <c r="N125" s="18"/>
      <c r="O125" s="18"/>
      <c r="P125" s="139"/>
      <c r="Q125" s="10"/>
      <c r="R125" s="139"/>
      <c r="S125" s="139"/>
      <c r="T125" s="139"/>
      <c r="U125" s="139"/>
      <c r="V125" s="13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</row>
    <row r="126" spans="1:38" s="148" customFormat="1" ht="23.15" hidden="1" customHeight="1">
      <c r="A126" s="150" t="s">
        <v>168</v>
      </c>
      <c r="E126" s="3"/>
      <c r="F126" s="19"/>
      <c r="G126" s="3"/>
      <c r="H126" s="19"/>
      <c r="I126" s="3"/>
      <c r="J126" s="19"/>
      <c r="K126" s="3"/>
      <c r="L126" s="17"/>
      <c r="M126" s="18"/>
      <c r="N126" s="18"/>
      <c r="O126" s="18"/>
      <c r="P126" s="139"/>
      <c r="Q126" s="10"/>
      <c r="R126" s="139"/>
      <c r="S126" s="139"/>
      <c r="T126" s="139"/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</row>
    <row r="127" spans="1:38" s="148" customFormat="1" ht="23.15" customHeight="1">
      <c r="A127" s="150" t="s">
        <v>168</v>
      </c>
      <c r="E127" s="57">
        <v>-6419</v>
      </c>
      <c r="F127" s="19"/>
      <c r="G127" s="57">
        <v>-53299</v>
      </c>
      <c r="H127" s="19"/>
      <c r="I127" s="57">
        <v>-1964</v>
      </c>
      <c r="J127" s="19"/>
      <c r="K127" s="57">
        <v>-42538</v>
      </c>
      <c r="L127" s="17"/>
      <c r="M127" s="18"/>
      <c r="N127" s="18"/>
      <c r="O127" s="18"/>
      <c r="P127" s="139"/>
      <c r="Q127" s="10"/>
      <c r="R127" s="139"/>
      <c r="S127" s="139"/>
      <c r="T127" s="139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</row>
    <row r="128" spans="1:38" s="148" customFormat="1" ht="23.15" hidden="1" customHeight="1">
      <c r="A128" s="150" t="s">
        <v>169</v>
      </c>
      <c r="E128" s="20"/>
      <c r="F128" s="19"/>
      <c r="G128" s="20"/>
      <c r="H128" s="19"/>
      <c r="I128" s="20"/>
      <c r="J128" s="19"/>
      <c r="K128" s="20"/>
      <c r="L128" s="17"/>
      <c r="M128" s="18"/>
      <c r="N128" s="18"/>
      <c r="O128" s="18"/>
      <c r="P128" s="139"/>
      <c r="Q128" s="10"/>
      <c r="R128" s="139"/>
      <c r="S128" s="139"/>
      <c r="T128" s="139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</row>
    <row r="129" spans="1:38" s="148" customFormat="1" ht="23.15" hidden="1" customHeight="1">
      <c r="A129" s="150" t="s">
        <v>170</v>
      </c>
      <c r="E129" s="3"/>
      <c r="F129" s="19"/>
      <c r="G129" s="3"/>
      <c r="H129" s="19"/>
      <c r="I129" s="3"/>
      <c r="J129" s="19"/>
      <c r="K129" s="3"/>
      <c r="L129" s="17"/>
      <c r="M129" s="18"/>
      <c r="N129" s="18"/>
      <c r="O129" s="18"/>
      <c r="P129" s="139"/>
      <c r="Q129" s="10"/>
      <c r="R129" s="139"/>
      <c r="S129" s="139"/>
      <c r="T129" s="139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</row>
    <row r="130" spans="1:38" s="148" customFormat="1" ht="23.15" hidden="1" customHeight="1">
      <c r="A130" s="150" t="s">
        <v>179</v>
      </c>
      <c r="E130" s="3"/>
      <c r="F130" s="19"/>
      <c r="G130" s="3"/>
      <c r="H130" s="19"/>
      <c r="I130" s="3"/>
      <c r="J130" s="19"/>
      <c r="K130" s="3"/>
      <c r="L130" s="17"/>
      <c r="M130" s="18"/>
      <c r="N130" s="18"/>
      <c r="O130" s="18"/>
      <c r="P130" s="139"/>
      <c r="Q130" s="10"/>
      <c r="R130" s="139"/>
      <c r="S130" s="139"/>
      <c r="T130" s="139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</row>
    <row r="131" spans="1:38" s="148" customFormat="1" ht="23.15" customHeight="1">
      <c r="A131" s="150" t="s">
        <v>171</v>
      </c>
      <c r="E131" s="94">
        <v>0</v>
      </c>
      <c r="F131" s="19"/>
      <c r="G131" s="3">
        <v>5635</v>
      </c>
      <c r="H131" s="19"/>
      <c r="I131" s="94">
        <v>0</v>
      </c>
      <c r="J131" s="19"/>
      <c r="K131" s="57">
        <v>5635</v>
      </c>
      <c r="L131" s="17"/>
      <c r="M131" s="18"/>
      <c r="N131" s="17"/>
      <c r="O131" s="18"/>
      <c r="P131" s="139"/>
      <c r="Q131" s="10"/>
      <c r="R131" s="139"/>
      <c r="S131" s="139"/>
      <c r="T131" s="139"/>
      <c r="U131" s="139"/>
      <c r="V131" s="139"/>
      <c r="W131" s="139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</row>
    <row r="132" spans="1:38" s="148" customFormat="1" ht="23.15" customHeight="1">
      <c r="A132" s="150" t="s">
        <v>190</v>
      </c>
      <c r="E132" s="3">
        <v>6454</v>
      </c>
      <c r="F132" s="19"/>
      <c r="G132" s="57">
        <v>4551</v>
      </c>
      <c r="H132" s="19"/>
      <c r="I132" s="94">
        <v>0</v>
      </c>
      <c r="J132" s="20"/>
      <c r="K132" s="94">
        <v>0</v>
      </c>
      <c r="L132" s="17"/>
      <c r="M132" s="18"/>
      <c r="N132" s="17"/>
      <c r="O132" s="18"/>
      <c r="P132" s="139"/>
      <c r="Q132" s="10"/>
      <c r="R132" s="139"/>
      <c r="S132" s="139"/>
      <c r="T132" s="139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</row>
    <row r="133" spans="1:38" s="148" customFormat="1" ht="23.15" hidden="1" customHeight="1">
      <c r="A133" s="150" t="s">
        <v>172</v>
      </c>
      <c r="E133" s="57"/>
      <c r="F133" s="149"/>
      <c r="G133" s="57">
        <v>0</v>
      </c>
      <c r="H133" s="149"/>
      <c r="I133" s="57"/>
      <c r="J133" s="149"/>
      <c r="K133" s="57">
        <v>0</v>
      </c>
      <c r="L133" s="17"/>
      <c r="M133" s="18"/>
      <c r="N133" s="17"/>
      <c r="O133" s="18"/>
      <c r="Q133" s="10"/>
    </row>
    <row r="134" spans="1:38" s="148" customFormat="1" ht="23.15" hidden="1" customHeight="1">
      <c r="A134" s="150" t="s">
        <v>178</v>
      </c>
      <c r="E134" s="20"/>
      <c r="F134" s="19"/>
      <c r="G134" s="20">
        <v>0</v>
      </c>
      <c r="H134" s="20"/>
      <c r="I134" s="20"/>
      <c r="J134" s="19"/>
      <c r="K134" s="20">
        <v>0</v>
      </c>
      <c r="L134" s="17"/>
      <c r="M134" s="18"/>
      <c r="N134" s="17"/>
      <c r="O134" s="18"/>
      <c r="Q134" s="10"/>
    </row>
    <row r="135" spans="1:38" s="148" customFormat="1" ht="23.15" customHeight="1">
      <c r="A135" s="150" t="s">
        <v>191</v>
      </c>
      <c r="E135" s="57">
        <v>-914</v>
      </c>
      <c r="F135" s="19"/>
      <c r="G135" s="57">
        <v>-781</v>
      </c>
      <c r="H135" s="19"/>
      <c r="I135" s="57">
        <v>-914</v>
      </c>
      <c r="J135" s="19"/>
      <c r="K135" s="57">
        <v>-781</v>
      </c>
      <c r="L135" s="17"/>
      <c r="M135" s="18"/>
      <c r="O135" s="18"/>
      <c r="Q135" s="10"/>
    </row>
    <row r="136" spans="1:38" s="148" customFormat="1" ht="23.15" hidden="1" customHeight="1">
      <c r="A136" s="150" t="s">
        <v>180</v>
      </c>
      <c r="E136" s="94"/>
      <c r="F136" s="19"/>
      <c r="G136" s="57">
        <v>0</v>
      </c>
      <c r="H136" s="19"/>
      <c r="I136" s="94"/>
      <c r="J136" s="19"/>
      <c r="K136" s="57">
        <v>0</v>
      </c>
      <c r="L136" s="17"/>
      <c r="M136" s="18"/>
      <c r="N136" s="17"/>
      <c r="O136" s="18"/>
      <c r="Q136" s="10"/>
    </row>
    <row r="137" spans="1:38" s="148" customFormat="1" ht="23.15" hidden="1" customHeight="1">
      <c r="A137" s="148" t="s">
        <v>199</v>
      </c>
      <c r="E137" s="94"/>
      <c r="F137" s="19"/>
      <c r="G137" s="57">
        <v>0</v>
      </c>
      <c r="H137" s="19"/>
      <c r="I137" s="94"/>
      <c r="J137" s="19"/>
      <c r="K137" s="57">
        <v>0</v>
      </c>
      <c r="L137" s="34"/>
      <c r="M137" s="18"/>
      <c r="N137" s="17"/>
      <c r="O137" s="18"/>
      <c r="Q137" s="10"/>
    </row>
    <row r="138" spans="1:38" s="148" customFormat="1" ht="23.15" customHeight="1">
      <c r="A138" s="148" t="s">
        <v>173</v>
      </c>
      <c r="E138" s="94">
        <v>0</v>
      </c>
      <c r="F138" s="149"/>
      <c r="G138" s="57">
        <v>-64718</v>
      </c>
      <c r="H138" s="20"/>
      <c r="I138" s="94">
        <v>0</v>
      </c>
      <c r="J138" s="19"/>
      <c r="K138" s="57">
        <v>-63093</v>
      </c>
      <c r="L138" s="17"/>
      <c r="M138" s="18"/>
      <c r="N138" s="17"/>
      <c r="O138" s="18"/>
      <c r="P138" s="139"/>
      <c r="Q138" s="10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</row>
    <row r="139" spans="1:38" ht="21" customHeight="1">
      <c r="A139" s="148"/>
      <c r="E139" s="161"/>
      <c r="F139" s="161"/>
      <c r="G139" s="57"/>
      <c r="H139" s="161"/>
      <c r="I139" s="161"/>
      <c r="J139" s="46"/>
      <c r="K139" s="57"/>
    </row>
    <row r="140" spans="1:38" ht="21" customHeight="1">
      <c r="E140" s="26"/>
      <c r="F140" s="80"/>
      <c r="G140" s="26"/>
      <c r="H140" s="80"/>
      <c r="I140" s="26"/>
      <c r="K140" s="26"/>
    </row>
  </sheetData>
  <sheetProtection formatCells="0" formatColumns="0" formatRows="0" insertColumns="0" insertRows="0" insertHyperlinks="0" deleteColumns="0" deleteRows="0" sort="0" autoFilter="0" pivotTables="0"/>
  <mergeCells count="28">
    <mergeCell ref="E122:G122"/>
    <mergeCell ref="I122:K122"/>
    <mergeCell ref="E124:K124"/>
    <mergeCell ref="E120:G120"/>
    <mergeCell ref="I120:K120"/>
    <mergeCell ref="E121:G121"/>
    <mergeCell ref="I121:K121"/>
    <mergeCell ref="E114:K114"/>
    <mergeCell ref="E110:G110"/>
    <mergeCell ref="I110:K110"/>
    <mergeCell ref="E111:G111"/>
    <mergeCell ref="I111:K111"/>
    <mergeCell ref="E112:G112"/>
    <mergeCell ref="I112:K112"/>
    <mergeCell ref="E73:G73"/>
    <mergeCell ref="I73:K73"/>
    <mergeCell ref="E75:K75"/>
    <mergeCell ref="E4:G4"/>
    <mergeCell ref="I4:K4"/>
    <mergeCell ref="E5:G5"/>
    <mergeCell ref="I5:K5"/>
    <mergeCell ref="E6:G6"/>
    <mergeCell ref="I6:K6"/>
    <mergeCell ref="E8:K8"/>
    <mergeCell ref="E71:G71"/>
    <mergeCell ref="I71:K71"/>
    <mergeCell ref="E72:G72"/>
    <mergeCell ref="I72:K72"/>
  </mergeCells>
  <pageMargins left="0.7" right="0.7" top="0.48" bottom="0.5" header="0.5" footer="0.5"/>
  <pageSetup paperSize="9" scale="69" firstPageNumber="10" fitToHeight="0" orientation="portrait" useFirstPageNumber="1" r:id="rId1"/>
  <headerFooter>
    <oddFooter>&amp;L&amp;"Angsana New,Regular" หมายเหตุประกอบงบการเงินเป็นส่วนหนึ่งของงบการเงินระหว่างกาลนี้
&amp;C&amp;"Angsana New,Regular"&amp;P</oddFooter>
  </headerFooter>
  <rowBreaks count="1" manualBreakCount="1">
    <brk id="67" max="16383" man="1"/>
  </rowBreaks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21.5"/>
  <sheetData/>
  <phoneticPr fontId="0" type="noConversion"/>
  <pageMargins left="0.75" right="0.75" top="1" bottom="1" header="0.5" footer="0.5"/>
  <pageSetup orientation="portrait" horizontalDpi="1200" verticalDpi="1200" r:id="rId1"/>
  <headerFooter alignWithMargins="0">
    <oddHeader>&amp;A</oddHeader>
    <oddFooter>Page &amp;P</oddFooter>
  </headerFooter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RowHeight="21.5"/>
  <sheetData/>
  <phoneticPr fontId="0" type="noConversion"/>
  <pageMargins left="0.75" right="0.75" top="1" bottom="1" header="0.5" footer="0.5"/>
  <pageSetup orientation="portrait" horizontalDpi="1200" verticalDpi="1200" r:id="rId1"/>
  <headerFooter alignWithMargins="0">
    <oddHeader>&amp;A</oddHeader>
    <oddFooter>Page &amp;P</oddFooter>
  </headerFooter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RowHeight="21.5"/>
  <sheetData/>
  <phoneticPr fontId="0" type="noConversion"/>
  <pageMargins left="0.75" right="0.75" top="1" bottom="1" header="0.5" footer="0.5"/>
  <pageSetup orientation="portrait" horizontalDpi="1200" verticalDpi="1200" r:id="rId1"/>
  <headerFooter alignWithMargins="0">
    <oddHeader>&amp;A</oddHeader>
    <oddFooter>Page &amp;P</oddFooter>
  </headerFooter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RowHeight="21.5"/>
  <sheetData/>
  <phoneticPr fontId="0" type="noConversion"/>
  <pageMargins left="0.75" right="0.75" top="1" bottom="1" header="0.5" footer="0.5"/>
  <pageSetup orientation="portrait" horizontalDpi="1200" verticalDpi="1200" r:id="rId1"/>
  <headerFooter alignWithMargins="0">
    <oddHeader>&amp;A</oddHeader>
    <oddFooter>Page &amp;P</oddFooter>
  </headerFooter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RowHeight="21.5"/>
  <sheetData/>
  <phoneticPr fontId="0" type="noConversion"/>
  <pageMargins left="0.75" right="0.75" top="1" bottom="1" header="0.5" footer="0.5"/>
  <pageSetup orientation="portrait" horizontalDpi="1200" verticalDpi="1200" r:id="rId1"/>
  <headerFooter alignWithMargins="0">
    <oddHeader>&amp;A</oddHeader>
    <oddFooter>Page &amp;P</oddFooter>
  </headerFooter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18667-DD4E-4FAB-8FB0-BB2573154B66}">
  <sheetPr>
    <tabColor rgb="FF002060"/>
  </sheetPr>
  <dimension ref="A1:AB105"/>
  <sheetViews>
    <sheetView showGridLines="0" tabSelected="1" view="pageBreakPreview" zoomScaleNormal="76" zoomScaleSheetLayoutView="100" workbookViewId="0">
      <selection activeCell="J59" sqref="J59"/>
    </sheetView>
  </sheetViews>
  <sheetFormatPr defaultColWidth="8.1796875" defaultRowHeight="24.65" customHeight="1"/>
  <cols>
    <col min="1" max="1" width="42.453125" style="107" customWidth="1"/>
    <col min="2" max="2" width="8.54296875" style="105" customWidth="1"/>
    <col min="3" max="3" width="0.54296875" style="107" customWidth="1"/>
    <col min="4" max="4" width="13.1796875" style="112" customWidth="1"/>
    <col min="5" max="5" width="0.54296875" style="107" customWidth="1"/>
    <col min="6" max="6" width="13.1796875" style="112" customWidth="1"/>
    <col min="7" max="7" width="0.54296875" style="107" customWidth="1"/>
    <col min="8" max="8" width="13.1796875" style="107" customWidth="1"/>
    <col min="9" max="9" width="0.54296875" style="107" customWidth="1"/>
    <col min="10" max="10" width="13.1796875" style="107" customWidth="1"/>
    <col min="11" max="11" width="12.453125" style="2" bestFit="1" customWidth="1"/>
    <col min="12" max="12" width="12.453125" style="28" customWidth="1"/>
    <col min="13" max="13" width="11.54296875" style="28" customWidth="1"/>
    <col min="14" max="14" width="12.26953125" style="28" customWidth="1"/>
    <col min="15" max="15" width="17.81640625" style="28" customWidth="1"/>
    <col min="16" max="16" width="11.453125" style="28" customWidth="1"/>
    <col min="17" max="17" width="8.54296875" style="28" customWidth="1"/>
    <col min="18" max="28" width="8.1796875" style="108"/>
    <col min="29" max="16384" width="8.1796875" style="107"/>
  </cols>
  <sheetData>
    <row r="1" spans="1:28" s="101" customFormat="1" ht="24.65" customHeight="1">
      <c r="A1" s="97" t="s">
        <v>0</v>
      </c>
      <c r="B1" s="97"/>
      <c r="C1" s="97"/>
      <c r="D1" s="98"/>
      <c r="E1" s="98"/>
      <c r="F1" s="98"/>
      <c r="G1" s="98"/>
      <c r="H1" s="99"/>
      <c r="I1" s="99"/>
      <c r="J1" s="99"/>
      <c r="K1" s="1"/>
      <c r="L1" s="44"/>
      <c r="M1" s="44"/>
      <c r="N1" s="44"/>
      <c r="O1" s="44"/>
      <c r="P1" s="44"/>
      <c r="Q1" s="44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</row>
    <row r="2" spans="1:28" s="101" customFormat="1" ht="24.65" customHeight="1">
      <c r="A2" s="102" t="s">
        <v>1</v>
      </c>
      <c r="B2" s="103"/>
      <c r="C2" s="98"/>
      <c r="D2" s="98"/>
      <c r="E2" s="98"/>
      <c r="F2" s="98"/>
      <c r="G2" s="98"/>
      <c r="H2" s="99"/>
      <c r="I2" s="99"/>
      <c r="J2" s="99"/>
      <c r="K2" s="1"/>
      <c r="L2" s="44"/>
      <c r="M2" s="44"/>
      <c r="N2" s="44"/>
      <c r="O2" s="44"/>
      <c r="P2" s="44"/>
      <c r="Q2" s="44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</row>
    <row r="3" spans="1:28" ht="24.65" customHeight="1">
      <c r="A3" s="104"/>
      <c r="C3" s="106"/>
      <c r="D3" s="106"/>
      <c r="E3" s="106"/>
      <c r="F3" s="106"/>
      <c r="G3" s="106"/>
    </row>
    <row r="4" spans="1:28" ht="24.65" customHeight="1">
      <c r="A4" s="109"/>
      <c r="B4" s="110"/>
      <c r="D4" s="235" t="s">
        <v>2</v>
      </c>
      <c r="E4" s="235"/>
      <c r="F4" s="235"/>
      <c r="G4" s="235"/>
      <c r="H4" s="235" t="s">
        <v>3</v>
      </c>
      <c r="I4" s="235"/>
      <c r="J4" s="235"/>
    </row>
    <row r="5" spans="1:28" ht="24.65" customHeight="1">
      <c r="A5" s="109"/>
      <c r="B5" s="110"/>
      <c r="D5" s="112" t="s">
        <v>212</v>
      </c>
      <c r="E5" s="112"/>
      <c r="F5" s="112" t="s">
        <v>4</v>
      </c>
      <c r="G5" s="111"/>
      <c r="H5" s="112" t="s">
        <v>212</v>
      </c>
      <c r="I5" s="112"/>
      <c r="J5" s="112" t="s">
        <v>4</v>
      </c>
    </row>
    <row r="6" spans="1:28" ht="24.65" customHeight="1">
      <c r="A6" s="104" t="s">
        <v>5</v>
      </c>
      <c r="B6" s="105" t="s">
        <v>6</v>
      </c>
      <c r="D6" s="113">
        <v>2569</v>
      </c>
      <c r="E6" s="114"/>
      <c r="F6" s="113">
        <v>2568</v>
      </c>
      <c r="G6" s="114"/>
      <c r="H6" s="113">
        <v>2569</v>
      </c>
      <c r="I6" s="114"/>
      <c r="J6" s="113">
        <v>2568</v>
      </c>
    </row>
    <row r="7" spans="1:28" ht="24.65" customHeight="1">
      <c r="A7" s="104"/>
      <c r="D7" s="112" t="s">
        <v>7</v>
      </c>
      <c r="E7" s="114"/>
      <c r="F7" s="113"/>
      <c r="G7" s="114"/>
      <c r="H7" s="112" t="s">
        <v>7</v>
      </c>
      <c r="I7" s="114"/>
      <c r="J7" s="113"/>
    </row>
    <row r="8" spans="1:28" ht="24.65" customHeight="1">
      <c r="D8" s="234" t="s">
        <v>8</v>
      </c>
      <c r="E8" s="234"/>
      <c r="F8" s="234"/>
      <c r="G8" s="234"/>
      <c r="H8" s="234"/>
      <c r="I8" s="234"/>
      <c r="J8" s="234"/>
    </row>
    <row r="9" spans="1:28" ht="24.65" customHeight="1">
      <c r="A9" s="115" t="s">
        <v>9</v>
      </c>
      <c r="D9" s="116"/>
      <c r="E9" s="117"/>
      <c r="F9" s="116"/>
      <c r="G9" s="117"/>
      <c r="H9" s="117"/>
      <c r="I9" s="117"/>
      <c r="J9" s="117"/>
    </row>
    <row r="10" spans="1:28" ht="24.65" customHeight="1">
      <c r="A10" s="107" t="s">
        <v>10</v>
      </c>
      <c r="B10" s="105" t="s">
        <v>11</v>
      </c>
      <c r="D10" s="46">
        <v>68272</v>
      </c>
      <c r="E10" s="46"/>
      <c r="F10" s="3">
        <v>128206</v>
      </c>
      <c r="G10" s="46"/>
      <c r="H10" s="46">
        <v>39792</v>
      </c>
      <c r="I10" s="46"/>
      <c r="J10" s="3">
        <v>44044</v>
      </c>
      <c r="L10" s="12"/>
      <c r="M10" s="12"/>
      <c r="N10" s="29"/>
      <c r="O10" s="29"/>
      <c r="P10" s="29"/>
    </row>
    <row r="11" spans="1:28" ht="24.65" customHeight="1">
      <c r="A11" s="107" t="s">
        <v>12</v>
      </c>
      <c r="B11" s="105" t="s">
        <v>13</v>
      </c>
      <c r="D11" s="46">
        <v>33255</v>
      </c>
      <c r="E11" s="46"/>
      <c r="F11" s="3">
        <v>52939</v>
      </c>
      <c r="G11" s="46"/>
      <c r="H11" s="46">
        <v>27174</v>
      </c>
      <c r="I11" s="46"/>
      <c r="J11" s="3">
        <v>37048</v>
      </c>
      <c r="L11" s="12"/>
      <c r="N11" s="29"/>
    </row>
    <row r="12" spans="1:28" ht="24.65" customHeight="1">
      <c r="A12" s="107" t="s">
        <v>14</v>
      </c>
      <c r="D12" s="46">
        <v>19762</v>
      </c>
      <c r="E12" s="46"/>
      <c r="F12" s="3">
        <v>20381</v>
      </c>
      <c r="G12" s="46"/>
      <c r="H12" s="46">
        <v>8126</v>
      </c>
      <c r="I12" s="46"/>
      <c r="J12" s="3">
        <v>8874</v>
      </c>
      <c r="L12" s="12"/>
      <c r="M12" s="12"/>
      <c r="N12" s="29"/>
      <c r="O12" s="29"/>
      <c r="P12" s="29"/>
      <c r="Q12" s="29"/>
    </row>
    <row r="13" spans="1:28" ht="24.65" customHeight="1">
      <c r="A13" s="107" t="s">
        <v>15</v>
      </c>
      <c r="B13" s="105" t="s">
        <v>16</v>
      </c>
      <c r="D13" s="46">
        <v>1013880</v>
      </c>
      <c r="E13" s="46"/>
      <c r="F13" s="3">
        <v>580382</v>
      </c>
      <c r="G13" s="46"/>
      <c r="H13" s="46">
        <v>74205</v>
      </c>
      <c r="I13" s="46"/>
      <c r="J13" s="3">
        <v>72800</v>
      </c>
      <c r="L13" s="12"/>
      <c r="N13" s="29"/>
    </row>
    <row r="14" spans="1:28" ht="24.65" customHeight="1">
      <c r="A14" s="107" t="s">
        <v>17</v>
      </c>
      <c r="D14" s="118"/>
      <c r="E14" s="46"/>
      <c r="F14" s="3"/>
      <c r="G14" s="118"/>
      <c r="H14" s="118"/>
      <c r="I14" s="118"/>
      <c r="J14" s="3"/>
      <c r="L14" s="12"/>
      <c r="N14" s="29"/>
    </row>
    <row r="15" spans="1:28" ht="24.65" customHeight="1">
      <c r="A15" s="107" t="s">
        <v>18</v>
      </c>
      <c r="D15" s="46">
        <v>15186</v>
      </c>
      <c r="E15" s="46"/>
      <c r="F15" s="3">
        <v>106666</v>
      </c>
      <c r="G15" s="46"/>
      <c r="H15" s="46">
        <v>1442</v>
      </c>
      <c r="I15" s="46"/>
      <c r="J15" s="3">
        <v>91436</v>
      </c>
      <c r="L15" s="12"/>
      <c r="N15" s="29"/>
    </row>
    <row r="16" spans="1:28" ht="24.65" customHeight="1">
      <c r="A16" s="107" t="s">
        <v>19</v>
      </c>
      <c r="D16" s="46">
        <v>34345</v>
      </c>
      <c r="E16" s="46"/>
      <c r="F16" s="3">
        <v>43986</v>
      </c>
      <c r="G16" s="46"/>
      <c r="H16" s="2">
        <v>0</v>
      </c>
      <c r="I16" s="46"/>
      <c r="J16" s="2">
        <v>0</v>
      </c>
      <c r="L16" s="12"/>
      <c r="M16" s="12"/>
      <c r="N16" s="29"/>
      <c r="O16" s="29"/>
      <c r="P16" s="29"/>
      <c r="Q16" s="29"/>
    </row>
    <row r="17" spans="1:28" ht="24.65" hidden="1" customHeight="1">
      <c r="A17" s="107" t="s">
        <v>20</v>
      </c>
      <c r="B17" s="119"/>
      <c r="D17" s="46"/>
      <c r="E17" s="46"/>
      <c r="F17" s="3">
        <v>0</v>
      </c>
      <c r="G17" s="46"/>
      <c r="H17" s="46"/>
      <c r="I17" s="46"/>
      <c r="J17" s="3">
        <v>0</v>
      </c>
      <c r="L17" s="12"/>
      <c r="N17" s="29"/>
    </row>
    <row r="18" spans="1:28" ht="24.65" customHeight="1">
      <c r="A18" s="107" t="s">
        <v>21</v>
      </c>
      <c r="D18" s="46">
        <v>24954</v>
      </c>
      <c r="E18" s="46"/>
      <c r="F18" s="3">
        <v>40726</v>
      </c>
      <c r="G18" s="46"/>
      <c r="H18" s="46">
        <v>19809</v>
      </c>
      <c r="I18" s="46"/>
      <c r="J18" s="3">
        <v>35923</v>
      </c>
      <c r="L18" s="12"/>
      <c r="M18" s="12"/>
      <c r="N18" s="29"/>
      <c r="O18" s="29"/>
      <c r="P18" s="29"/>
      <c r="Q18" s="29"/>
    </row>
    <row r="19" spans="1:28" ht="24.65" customHeight="1">
      <c r="A19" s="104" t="s">
        <v>22</v>
      </c>
      <c r="B19" s="110"/>
      <c r="C19" s="109"/>
      <c r="D19" s="66">
        <f>SUM(D10:D18)</f>
        <v>1209654</v>
      </c>
      <c r="E19" s="48"/>
      <c r="F19" s="66">
        <f>SUM(F10:F18)</f>
        <v>973286</v>
      </c>
      <c r="G19" s="48"/>
      <c r="H19" s="66">
        <f>SUM(H10:H18)</f>
        <v>170548</v>
      </c>
      <c r="I19" s="48"/>
      <c r="J19" s="66">
        <f>SUM(J10:J18)</f>
        <v>290125</v>
      </c>
      <c r="K19" s="14"/>
      <c r="L19" s="12"/>
      <c r="M19" s="14"/>
      <c r="N19" s="29"/>
    </row>
    <row r="20" spans="1:28" ht="24.65" customHeight="1">
      <c r="A20" s="104"/>
      <c r="B20" s="110"/>
      <c r="C20" s="109"/>
      <c r="D20" s="46"/>
      <c r="E20" s="46"/>
      <c r="F20" s="3"/>
      <c r="G20" s="46"/>
      <c r="H20" s="46"/>
      <c r="I20" s="46"/>
      <c r="J20" s="46"/>
      <c r="L20" s="12"/>
      <c r="N20" s="29"/>
    </row>
    <row r="21" spans="1:28" ht="24.65" customHeight="1">
      <c r="A21" s="115" t="s">
        <v>23</v>
      </c>
      <c r="D21" s="46"/>
      <c r="E21" s="46"/>
      <c r="F21" s="31"/>
      <c r="G21" s="46"/>
      <c r="H21" s="118"/>
      <c r="I21" s="46"/>
      <c r="J21" s="46"/>
      <c r="L21" s="12"/>
      <c r="N21" s="29"/>
    </row>
    <row r="22" spans="1:28" ht="24.65" customHeight="1">
      <c r="A22" s="107" t="s">
        <v>24</v>
      </c>
      <c r="D22" s="46">
        <v>2260</v>
      </c>
      <c r="E22" s="46"/>
      <c r="F22" s="3">
        <v>1260</v>
      </c>
      <c r="G22" s="46"/>
      <c r="H22" s="46">
        <v>1060</v>
      </c>
      <c r="I22" s="46"/>
      <c r="J22" s="3">
        <v>660</v>
      </c>
      <c r="L22" s="12"/>
      <c r="N22" s="29"/>
    </row>
    <row r="23" spans="1:28" ht="24.65" customHeight="1">
      <c r="A23" s="107" t="s">
        <v>25</v>
      </c>
      <c r="B23" s="105" t="s">
        <v>236</v>
      </c>
      <c r="D23" s="2">
        <v>0</v>
      </c>
      <c r="E23" s="3"/>
      <c r="F23" s="2">
        <v>0</v>
      </c>
      <c r="G23" s="3"/>
      <c r="H23" s="46">
        <v>1903153</v>
      </c>
      <c r="I23" s="46"/>
      <c r="J23" s="3">
        <v>1888153</v>
      </c>
      <c r="L23" s="12"/>
      <c r="N23" s="29"/>
    </row>
    <row r="24" spans="1:28" ht="24.65" customHeight="1">
      <c r="A24" s="107" t="s">
        <v>26</v>
      </c>
      <c r="B24" s="105" t="s">
        <v>11</v>
      </c>
      <c r="D24" s="2">
        <v>0</v>
      </c>
      <c r="E24" s="46"/>
      <c r="F24" s="2">
        <v>0</v>
      </c>
      <c r="G24" s="46"/>
      <c r="H24" s="46">
        <v>687917</v>
      </c>
      <c r="I24" s="46"/>
      <c r="J24" s="3">
        <v>72970</v>
      </c>
      <c r="L24" s="12"/>
      <c r="N24" s="29"/>
    </row>
    <row r="25" spans="1:28" ht="24.65" customHeight="1">
      <c r="A25" s="120" t="s">
        <v>27</v>
      </c>
      <c r="D25" s="46">
        <v>44995</v>
      </c>
      <c r="E25" s="46"/>
      <c r="F25" s="3">
        <v>44995</v>
      </c>
      <c r="G25" s="46"/>
      <c r="H25" s="46">
        <v>28905</v>
      </c>
      <c r="I25" s="46"/>
      <c r="J25" s="3">
        <v>28905</v>
      </c>
      <c r="L25" s="12"/>
      <c r="N25" s="29"/>
    </row>
    <row r="26" spans="1:28" ht="24.65" customHeight="1">
      <c r="A26" s="120" t="s">
        <v>28</v>
      </c>
      <c r="B26" s="105" t="s">
        <v>30</v>
      </c>
      <c r="D26" s="46">
        <v>4342805</v>
      </c>
      <c r="E26" s="46"/>
      <c r="F26" s="3">
        <v>4424018</v>
      </c>
      <c r="G26" s="46"/>
      <c r="H26" s="46">
        <v>2450052</v>
      </c>
      <c r="I26" s="46"/>
      <c r="J26" s="3">
        <v>2477578</v>
      </c>
      <c r="L26" s="12"/>
      <c r="N26" s="29"/>
    </row>
    <row r="27" spans="1:28" ht="24.65" customHeight="1">
      <c r="A27" s="120" t="s">
        <v>29</v>
      </c>
      <c r="B27" s="105" t="s">
        <v>30</v>
      </c>
      <c r="D27" s="46">
        <v>202160</v>
      </c>
      <c r="E27" s="46"/>
      <c r="F27" s="3">
        <v>210900</v>
      </c>
      <c r="G27" s="46"/>
      <c r="H27" s="46">
        <v>53862</v>
      </c>
      <c r="I27" s="46"/>
      <c r="J27" s="3">
        <v>58388</v>
      </c>
      <c r="L27" s="12"/>
      <c r="N27" s="29"/>
    </row>
    <row r="28" spans="1:28" ht="24.65" customHeight="1">
      <c r="A28" s="120" t="s">
        <v>31</v>
      </c>
      <c r="D28" s="46">
        <v>31450</v>
      </c>
      <c r="E28" s="46"/>
      <c r="F28" s="3">
        <v>31450</v>
      </c>
      <c r="G28" s="46"/>
      <c r="H28" s="2">
        <v>0</v>
      </c>
      <c r="I28" s="46"/>
      <c r="J28" s="2">
        <v>0</v>
      </c>
      <c r="L28" s="12"/>
      <c r="N28" s="29"/>
    </row>
    <row r="29" spans="1:28" ht="24.65" customHeight="1">
      <c r="A29" s="120" t="s">
        <v>177</v>
      </c>
      <c r="D29" s="46">
        <v>14007</v>
      </c>
      <c r="E29" s="46"/>
      <c r="F29" s="3">
        <v>15259</v>
      </c>
      <c r="G29" s="46"/>
      <c r="H29" s="46">
        <v>6634</v>
      </c>
      <c r="I29" s="46"/>
      <c r="J29" s="3">
        <v>7389</v>
      </c>
      <c r="L29" s="12"/>
      <c r="N29" s="29"/>
    </row>
    <row r="30" spans="1:28" s="121" customFormat="1" ht="24.65" customHeight="1">
      <c r="A30" s="120" t="s">
        <v>32</v>
      </c>
      <c r="B30" s="105"/>
      <c r="D30" s="46">
        <v>6664</v>
      </c>
      <c r="E30" s="57"/>
      <c r="F30" s="57">
        <v>7777</v>
      </c>
      <c r="G30" s="57"/>
      <c r="H30" s="46">
        <v>1107</v>
      </c>
      <c r="I30" s="57"/>
      <c r="J30" s="57">
        <v>2509</v>
      </c>
      <c r="K30" s="43"/>
      <c r="L30" s="12"/>
      <c r="M30" s="27"/>
      <c r="N30" s="29"/>
      <c r="O30" s="45"/>
      <c r="P30" s="43"/>
      <c r="Q30" s="43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</row>
    <row r="31" spans="1:28" ht="24.65" customHeight="1">
      <c r="A31" s="120" t="s">
        <v>33</v>
      </c>
      <c r="D31" s="46">
        <v>49240</v>
      </c>
      <c r="E31" s="46"/>
      <c r="F31" s="3">
        <v>43189</v>
      </c>
      <c r="G31" s="46"/>
      <c r="H31" s="46">
        <v>37520</v>
      </c>
      <c r="I31" s="46"/>
      <c r="J31" s="3">
        <v>27036</v>
      </c>
      <c r="L31" s="12"/>
      <c r="M31" s="12"/>
      <c r="N31" s="29"/>
      <c r="O31" s="29"/>
    </row>
    <row r="32" spans="1:28" ht="24.65" customHeight="1">
      <c r="A32" s="120" t="s">
        <v>34</v>
      </c>
      <c r="D32" s="46">
        <v>2655</v>
      </c>
      <c r="E32" s="46"/>
      <c r="F32" s="3">
        <v>2655</v>
      </c>
      <c r="G32" s="46"/>
      <c r="H32" s="46">
        <v>2500</v>
      </c>
      <c r="I32" s="46"/>
      <c r="J32" s="3">
        <v>2500</v>
      </c>
      <c r="L32" s="12"/>
      <c r="N32" s="29"/>
    </row>
    <row r="33" spans="1:28" ht="24.65" customHeight="1">
      <c r="A33" s="120" t="s">
        <v>35</v>
      </c>
      <c r="D33" s="46">
        <v>15492</v>
      </c>
      <c r="E33" s="46"/>
      <c r="F33" s="3">
        <v>15365</v>
      </c>
      <c r="G33" s="46"/>
      <c r="H33" s="46">
        <v>4448</v>
      </c>
      <c r="I33" s="46"/>
      <c r="J33" s="3">
        <v>4249</v>
      </c>
      <c r="L33" s="12"/>
      <c r="M33" s="12"/>
      <c r="N33" s="29"/>
      <c r="O33" s="29"/>
      <c r="P33" s="29"/>
      <c r="Q33" s="29"/>
    </row>
    <row r="34" spans="1:28" ht="24.65" customHeight="1">
      <c r="A34" s="123" t="s">
        <v>36</v>
      </c>
      <c r="D34" s="66">
        <f>SUM(D22:D33)</f>
        <v>4711728</v>
      </c>
      <c r="E34" s="58">
        <v>0</v>
      </c>
      <c r="F34" s="66">
        <f>SUM(F22:F33)</f>
        <v>4796868</v>
      </c>
      <c r="G34" s="58">
        <v>0</v>
      </c>
      <c r="H34" s="66">
        <f>SUM(H22:H33)</f>
        <v>5177158</v>
      </c>
      <c r="I34" s="58"/>
      <c r="J34" s="66">
        <f>SUM(J22:J33)</f>
        <v>4570337</v>
      </c>
      <c r="K34" s="14"/>
      <c r="L34" s="12"/>
      <c r="M34" s="14"/>
      <c r="N34" s="29"/>
    </row>
    <row r="35" spans="1:28" ht="24.65" customHeight="1">
      <c r="A35" s="123"/>
      <c r="D35" s="58"/>
      <c r="E35" s="48"/>
      <c r="F35" s="58"/>
      <c r="G35" s="48"/>
      <c r="H35" s="48"/>
      <c r="I35" s="48"/>
      <c r="J35" s="48"/>
      <c r="L35" s="12"/>
      <c r="N35" s="29"/>
    </row>
    <row r="36" spans="1:28" ht="24.65" customHeight="1" thickBot="1">
      <c r="A36" s="104" t="s">
        <v>37</v>
      </c>
      <c r="B36" s="110"/>
      <c r="C36" s="109"/>
      <c r="D36" s="67">
        <f>SUM(D19+D34)</f>
        <v>5921382</v>
      </c>
      <c r="E36" s="48"/>
      <c r="F36" s="67">
        <f>SUM(F19+F34)</f>
        <v>5770154</v>
      </c>
      <c r="G36" s="48"/>
      <c r="H36" s="67">
        <f>SUM(H19+H34)</f>
        <v>5347706</v>
      </c>
      <c r="I36" s="48"/>
      <c r="J36" s="67">
        <f>SUM(J19+J34)</f>
        <v>4860462</v>
      </c>
      <c r="K36" s="14"/>
      <c r="L36" s="12"/>
      <c r="M36" s="14"/>
      <c r="N36" s="29"/>
    </row>
    <row r="37" spans="1:28" ht="24.65" customHeight="1" thickTop="1">
      <c r="D37" s="124"/>
      <c r="E37" s="118"/>
      <c r="F37" s="124"/>
      <c r="G37" s="118"/>
      <c r="H37" s="118"/>
      <c r="I37" s="118"/>
      <c r="J37" s="118"/>
      <c r="L37" s="12"/>
      <c r="N37" s="29"/>
    </row>
    <row r="38" spans="1:28" s="101" customFormat="1" ht="24.65" customHeight="1">
      <c r="A38" s="97" t="s">
        <v>0</v>
      </c>
      <c r="B38" s="97"/>
      <c r="C38" s="125"/>
      <c r="D38" s="8"/>
      <c r="E38" s="125"/>
      <c r="F38" s="125"/>
      <c r="G38" s="125"/>
      <c r="H38" s="99"/>
      <c r="I38" s="99">
        <v>643</v>
      </c>
      <c r="J38" s="99"/>
      <c r="K38" s="1"/>
      <c r="L38" s="12"/>
      <c r="M38" s="44"/>
      <c r="N38" s="29"/>
      <c r="O38" s="44"/>
      <c r="P38" s="44"/>
      <c r="Q38" s="44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</row>
    <row r="39" spans="1:28" s="101" customFormat="1" ht="24.65" customHeight="1">
      <c r="A39" s="102" t="s">
        <v>1</v>
      </c>
      <c r="B39" s="126"/>
      <c r="C39" s="127"/>
      <c r="D39" s="127"/>
      <c r="E39" s="127"/>
      <c r="F39" s="127"/>
      <c r="G39" s="127"/>
      <c r="K39" s="1"/>
      <c r="L39" s="12"/>
      <c r="M39" s="44"/>
      <c r="N39" s="29"/>
      <c r="O39" s="44"/>
      <c r="P39" s="44"/>
      <c r="Q39" s="44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</row>
    <row r="40" spans="1:28" ht="24.65" customHeight="1">
      <c r="A40" s="112"/>
      <c r="C40" s="112"/>
      <c r="E40" s="112"/>
      <c r="G40" s="112"/>
      <c r="L40" s="12"/>
      <c r="N40" s="29"/>
    </row>
    <row r="41" spans="1:28" ht="24.65" customHeight="1">
      <c r="B41" s="110"/>
      <c r="D41" s="235" t="s">
        <v>2</v>
      </c>
      <c r="E41" s="235"/>
      <c r="F41" s="235"/>
      <c r="G41" s="235"/>
      <c r="H41" s="235" t="s">
        <v>3</v>
      </c>
      <c r="I41" s="235"/>
      <c r="J41" s="235"/>
      <c r="L41" s="12"/>
      <c r="N41" s="29"/>
    </row>
    <row r="42" spans="1:28" ht="24.65" customHeight="1">
      <c r="B42" s="110"/>
      <c r="D42" s="112" t="s">
        <v>212</v>
      </c>
      <c r="E42" s="112"/>
      <c r="F42" s="112" t="s">
        <v>4</v>
      </c>
      <c r="G42" s="111"/>
      <c r="H42" s="112" t="s">
        <v>212</v>
      </c>
      <c r="I42" s="112"/>
      <c r="J42" s="112" t="s">
        <v>4</v>
      </c>
      <c r="L42" s="12"/>
      <c r="N42" s="29"/>
    </row>
    <row r="43" spans="1:28" ht="24.65" customHeight="1">
      <c r="A43" s="104" t="s">
        <v>38</v>
      </c>
      <c r="B43" s="105" t="s">
        <v>6</v>
      </c>
      <c r="D43" s="113">
        <v>2569</v>
      </c>
      <c r="E43" s="114"/>
      <c r="F43" s="113">
        <v>2568</v>
      </c>
      <c r="G43" s="114"/>
      <c r="H43" s="113">
        <v>2569</v>
      </c>
      <c r="I43" s="114"/>
      <c r="J43" s="113">
        <v>2568</v>
      </c>
      <c r="L43" s="12"/>
      <c r="N43" s="29"/>
    </row>
    <row r="44" spans="1:28" ht="24.65" customHeight="1">
      <c r="A44" s="104"/>
      <c r="D44" s="112" t="s">
        <v>7</v>
      </c>
      <c r="E44" s="114"/>
      <c r="F44" s="113"/>
      <c r="G44" s="114"/>
      <c r="H44" s="112" t="s">
        <v>7</v>
      </c>
      <c r="I44" s="114"/>
      <c r="J44" s="113"/>
      <c r="L44" s="12"/>
      <c r="N44" s="29"/>
    </row>
    <row r="45" spans="1:28" ht="24.65" customHeight="1">
      <c r="A45" s="104"/>
      <c r="D45" s="234" t="s">
        <v>8</v>
      </c>
      <c r="E45" s="234"/>
      <c r="F45" s="234"/>
      <c r="G45" s="234"/>
      <c r="H45" s="234"/>
      <c r="I45" s="234"/>
      <c r="J45" s="234"/>
      <c r="L45" s="12"/>
      <c r="N45" s="29"/>
    </row>
    <row r="46" spans="1:28" ht="24.65" customHeight="1">
      <c r="A46" s="115" t="s">
        <v>39</v>
      </c>
      <c r="D46" s="116"/>
      <c r="E46" s="117"/>
      <c r="F46" s="116"/>
      <c r="G46" s="117"/>
      <c r="H46" s="117"/>
      <c r="I46" s="117"/>
      <c r="J46" s="117"/>
      <c r="L46" s="12"/>
      <c r="N46" s="29"/>
    </row>
    <row r="47" spans="1:28" ht="24.65" customHeight="1">
      <c r="A47" s="120" t="s">
        <v>40</v>
      </c>
      <c r="D47" s="128"/>
      <c r="E47" s="118"/>
      <c r="F47" s="128"/>
      <c r="G47" s="118"/>
      <c r="H47" s="118"/>
      <c r="I47" s="118"/>
      <c r="J47" s="118"/>
      <c r="L47" s="12"/>
      <c r="M47" s="12"/>
      <c r="N47" s="29"/>
    </row>
    <row r="48" spans="1:28" ht="24.65" customHeight="1">
      <c r="A48" s="120" t="s">
        <v>41</v>
      </c>
      <c r="B48" s="105" t="s">
        <v>233</v>
      </c>
      <c r="D48" s="46">
        <v>393176</v>
      </c>
      <c r="E48" s="46"/>
      <c r="F48" s="3">
        <v>246014</v>
      </c>
      <c r="G48" s="46"/>
      <c r="H48" s="46">
        <v>338175</v>
      </c>
      <c r="I48" s="46"/>
      <c r="J48" s="46">
        <v>211014</v>
      </c>
      <c r="K48" s="43"/>
      <c r="L48" s="12"/>
      <c r="M48" s="43"/>
      <c r="N48" s="29"/>
      <c r="O48" s="29"/>
      <c r="P48" s="29"/>
      <c r="Q48" s="29"/>
    </row>
    <row r="49" spans="1:16" ht="24.65" customHeight="1">
      <c r="A49" s="120" t="s">
        <v>42</v>
      </c>
      <c r="B49" s="105" t="s">
        <v>11</v>
      </c>
      <c r="D49" s="46">
        <v>190826</v>
      </c>
      <c r="E49" s="46"/>
      <c r="F49" s="3">
        <v>238739</v>
      </c>
      <c r="G49" s="46"/>
      <c r="H49" s="46">
        <v>95685</v>
      </c>
      <c r="I49" s="46"/>
      <c r="J49" s="46">
        <v>135241</v>
      </c>
      <c r="K49" s="28"/>
      <c r="L49" s="12"/>
      <c r="N49" s="29"/>
    </row>
    <row r="50" spans="1:16" ht="24.65" customHeight="1">
      <c r="A50" s="120" t="s">
        <v>43</v>
      </c>
      <c r="D50" s="46"/>
      <c r="E50" s="46"/>
      <c r="F50" s="3"/>
      <c r="G50" s="46"/>
      <c r="H50" s="46"/>
      <c r="I50" s="46"/>
      <c r="J50" s="46"/>
      <c r="K50" s="28"/>
      <c r="L50" s="12"/>
      <c r="M50" s="12"/>
      <c r="N50" s="29"/>
      <c r="O50" s="29"/>
      <c r="P50" s="29"/>
    </row>
    <row r="51" spans="1:16" ht="24.65" customHeight="1">
      <c r="A51" s="120" t="s">
        <v>44</v>
      </c>
      <c r="B51" s="105" t="s">
        <v>233</v>
      </c>
      <c r="D51" s="46">
        <v>292374</v>
      </c>
      <c r="E51" s="46"/>
      <c r="F51" s="3">
        <v>364005</v>
      </c>
      <c r="G51" s="46"/>
      <c r="H51" s="46">
        <v>171801</v>
      </c>
      <c r="I51" s="46"/>
      <c r="J51" s="46">
        <v>74927</v>
      </c>
      <c r="K51" s="28"/>
      <c r="L51" s="12"/>
      <c r="N51" s="29"/>
    </row>
    <row r="52" spans="1:16" ht="24.65" customHeight="1">
      <c r="A52" s="120" t="s">
        <v>45</v>
      </c>
      <c r="B52" s="105" t="s">
        <v>11</v>
      </c>
      <c r="D52" s="2">
        <v>0</v>
      </c>
      <c r="E52" s="3"/>
      <c r="F52" s="2">
        <v>0</v>
      </c>
      <c r="G52" s="46"/>
      <c r="H52" s="46">
        <v>204370</v>
      </c>
      <c r="I52" s="46"/>
      <c r="J52" s="46">
        <v>152270</v>
      </c>
      <c r="K52" s="28"/>
      <c r="L52" s="12"/>
      <c r="N52" s="29"/>
    </row>
    <row r="53" spans="1:16" ht="24.65" customHeight="1">
      <c r="A53" s="120" t="s">
        <v>46</v>
      </c>
      <c r="D53" s="46"/>
      <c r="E53" s="46"/>
      <c r="F53" s="31"/>
      <c r="G53" s="46"/>
      <c r="H53" s="46"/>
      <c r="I53" s="46"/>
      <c r="J53" s="46"/>
      <c r="K53" s="28"/>
      <c r="L53" s="12"/>
      <c r="N53" s="29"/>
    </row>
    <row r="54" spans="1:16" ht="24.65" customHeight="1">
      <c r="A54" s="120" t="s">
        <v>44</v>
      </c>
      <c r="D54" s="46">
        <v>13105</v>
      </c>
      <c r="E54" s="46"/>
      <c r="F54" s="3">
        <v>13487</v>
      </c>
      <c r="G54" s="46"/>
      <c r="H54" s="46">
        <v>10764</v>
      </c>
      <c r="I54" s="46"/>
      <c r="J54" s="46">
        <v>10542</v>
      </c>
      <c r="K54" s="28"/>
      <c r="L54" s="12"/>
      <c r="N54" s="29"/>
    </row>
    <row r="55" spans="1:16" ht="24.65" customHeight="1">
      <c r="A55" s="120" t="s">
        <v>47</v>
      </c>
      <c r="B55" s="129" t="s">
        <v>234</v>
      </c>
      <c r="D55" s="46">
        <v>298868</v>
      </c>
      <c r="E55" s="46"/>
      <c r="F55" s="2">
        <v>0</v>
      </c>
      <c r="G55" s="46"/>
      <c r="H55" s="46">
        <v>298868</v>
      </c>
      <c r="I55" s="46"/>
      <c r="J55" s="2">
        <v>0</v>
      </c>
      <c r="K55" s="28"/>
      <c r="L55" s="12"/>
      <c r="N55" s="29"/>
    </row>
    <row r="56" spans="1:16" ht="24.65" customHeight="1">
      <c r="A56" s="120" t="s">
        <v>48</v>
      </c>
      <c r="D56" s="46">
        <v>6992</v>
      </c>
      <c r="E56" s="46"/>
      <c r="F56" s="3">
        <v>5991</v>
      </c>
      <c r="G56" s="46"/>
      <c r="H56" s="2">
        <v>0</v>
      </c>
      <c r="I56" s="46"/>
      <c r="J56" s="2">
        <v>0</v>
      </c>
      <c r="K56" s="28"/>
      <c r="L56" s="12"/>
      <c r="N56" s="29"/>
    </row>
    <row r="57" spans="1:16" ht="24.65" customHeight="1">
      <c r="A57" s="120" t="s">
        <v>49</v>
      </c>
      <c r="D57" s="46">
        <v>323036</v>
      </c>
      <c r="E57" s="46"/>
      <c r="F57" s="3">
        <v>447647</v>
      </c>
      <c r="G57" s="46"/>
      <c r="H57" s="46">
        <v>36161</v>
      </c>
      <c r="I57" s="46"/>
      <c r="J57" s="46">
        <v>49907</v>
      </c>
      <c r="K57" s="28"/>
      <c r="L57" s="12"/>
      <c r="M57" s="12"/>
      <c r="N57" s="29"/>
      <c r="P57" s="29"/>
    </row>
    <row r="58" spans="1:16" ht="24.65" hidden="1" customHeight="1">
      <c r="A58" s="120" t="s">
        <v>50</v>
      </c>
      <c r="B58" s="129" t="s">
        <v>51</v>
      </c>
      <c r="D58" s="3"/>
      <c r="E58" s="46"/>
      <c r="F58" s="3">
        <v>0</v>
      </c>
      <c r="G58" s="46"/>
      <c r="H58" s="3"/>
      <c r="I58" s="46"/>
      <c r="J58" s="3">
        <v>0</v>
      </c>
      <c r="K58" s="28"/>
      <c r="L58" s="12"/>
      <c r="M58" s="12"/>
      <c r="N58" s="29"/>
      <c r="P58" s="29"/>
    </row>
    <row r="59" spans="1:16" ht="24.65" customHeight="1">
      <c r="A59" s="120" t="s">
        <v>201</v>
      </c>
      <c r="B59" s="129"/>
      <c r="D59" s="3">
        <v>2059</v>
      </c>
      <c r="E59" s="46"/>
      <c r="F59" s="2">
        <v>0</v>
      </c>
      <c r="G59" s="46"/>
      <c r="H59" s="2">
        <v>0</v>
      </c>
      <c r="I59" s="46"/>
      <c r="J59" s="2">
        <v>0</v>
      </c>
      <c r="K59" s="28"/>
      <c r="L59" s="12"/>
      <c r="M59" s="12"/>
      <c r="N59" s="29"/>
      <c r="P59" s="29"/>
    </row>
    <row r="60" spans="1:16" ht="24.65" customHeight="1">
      <c r="A60" s="130" t="s">
        <v>52</v>
      </c>
      <c r="D60" s="39">
        <v>8132</v>
      </c>
      <c r="E60" s="46"/>
      <c r="F60" s="62">
        <v>8901</v>
      </c>
      <c r="G60" s="46"/>
      <c r="H60" s="39">
        <v>2575</v>
      </c>
      <c r="I60" s="46"/>
      <c r="J60" s="39">
        <v>2532</v>
      </c>
      <c r="K60" s="28"/>
      <c r="L60" s="12"/>
      <c r="N60" s="29"/>
    </row>
    <row r="61" spans="1:16" ht="24.65" customHeight="1">
      <c r="A61" s="131" t="s">
        <v>53</v>
      </c>
      <c r="D61" s="68">
        <f>SUM(D48:D60)</f>
        <v>1528568</v>
      </c>
      <c r="E61" s="48"/>
      <c r="F61" s="68">
        <f>SUM(F47:F60)</f>
        <v>1324784</v>
      </c>
      <c r="G61" s="48"/>
      <c r="H61" s="68">
        <f>SUM(H48:H60)</f>
        <v>1158399</v>
      </c>
      <c r="I61" s="48"/>
      <c r="J61" s="68">
        <f>SUM(J47:J60)</f>
        <v>636433</v>
      </c>
      <c r="K61" s="28"/>
      <c r="L61" s="12"/>
      <c r="N61" s="29"/>
    </row>
    <row r="62" spans="1:16" ht="24.65" customHeight="1">
      <c r="A62" s="115"/>
      <c r="D62" s="63"/>
      <c r="E62" s="46"/>
      <c r="F62" s="63"/>
      <c r="G62" s="46"/>
      <c r="H62" s="64"/>
      <c r="I62" s="46"/>
      <c r="J62" s="64"/>
      <c r="K62" s="28"/>
      <c r="L62" s="12"/>
      <c r="M62" s="40"/>
      <c r="N62" s="29"/>
    </row>
    <row r="63" spans="1:16" ht="24.65" customHeight="1">
      <c r="A63" s="132" t="s">
        <v>54</v>
      </c>
      <c r="D63" s="31"/>
      <c r="E63" s="46"/>
      <c r="F63" s="31"/>
      <c r="G63" s="46"/>
      <c r="H63" s="46"/>
      <c r="I63" s="46"/>
      <c r="J63" s="46"/>
      <c r="L63" s="12"/>
      <c r="N63" s="29"/>
    </row>
    <row r="64" spans="1:16" ht="24.65" customHeight="1">
      <c r="A64" s="120" t="s">
        <v>55</v>
      </c>
      <c r="B64" s="105" t="s">
        <v>233</v>
      </c>
      <c r="D64" s="46">
        <v>2274851</v>
      </c>
      <c r="E64" s="46"/>
      <c r="F64" s="3">
        <v>1973414</v>
      </c>
      <c r="G64" s="46"/>
      <c r="H64" s="46">
        <v>1651365</v>
      </c>
      <c r="I64" s="46"/>
      <c r="J64" s="46">
        <v>1284067</v>
      </c>
      <c r="L64" s="12"/>
      <c r="N64" s="29"/>
    </row>
    <row r="65" spans="1:28" ht="24.65" customHeight="1">
      <c r="A65" s="120" t="s">
        <v>56</v>
      </c>
      <c r="D65" s="46">
        <v>133814</v>
      </c>
      <c r="E65" s="46"/>
      <c r="F65" s="3">
        <v>139741</v>
      </c>
      <c r="G65" s="46"/>
      <c r="H65" s="46">
        <v>40428</v>
      </c>
      <c r="I65" s="46"/>
      <c r="J65" s="3">
        <v>45174</v>
      </c>
      <c r="L65" s="12"/>
      <c r="N65" s="29"/>
    </row>
    <row r="66" spans="1:28" s="121" customFormat="1" ht="24.65" customHeight="1">
      <c r="A66" s="120" t="s">
        <v>57</v>
      </c>
      <c r="B66" s="129" t="s">
        <v>234</v>
      </c>
      <c r="D66" s="2">
        <v>0</v>
      </c>
      <c r="E66" s="46"/>
      <c r="F66" s="46">
        <v>297943</v>
      </c>
      <c r="G66" s="46"/>
      <c r="H66" s="2">
        <v>0</v>
      </c>
      <c r="I66" s="46"/>
      <c r="J66" s="46">
        <v>297943</v>
      </c>
      <c r="K66" s="43"/>
      <c r="L66" s="12"/>
      <c r="M66" s="28"/>
      <c r="N66" s="29"/>
      <c r="O66" s="43"/>
      <c r="P66" s="43"/>
      <c r="Q66" s="43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</row>
    <row r="67" spans="1:28" ht="24.65" customHeight="1">
      <c r="A67" s="120" t="s">
        <v>58</v>
      </c>
      <c r="D67" s="46">
        <v>56110</v>
      </c>
      <c r="E67" s="46"/>
      <c r="F67" s="3">
        <v>55476</v>
      </c>
      <c r="G67" s="46"/>
      <c r="H67" s="2">
        <v>0</v>
      </c>
      <c r="I67" s="46"/>
      <c r="J67" s="2">
        <v>0</v>
      </c>
      <c r="L67" s="12"/>
      <c r="N67" s="29"/>
    </row>
    <row r="68" spans="1:28" ht="24.65" customHeight="1">
      <c r="A68" s="120" t="s">
        <v>59</v>
      </c>
      <c r="D68" s="3"/>
      <c r="E68" s="46"/>
      <c r="F68" s="3"/>
      <c r="G68" s="46"/>
      <c r="H68" s="3"/>
      <c r="I68" s="46"/>
      <c r="J68" s="3"/>
      <c r="L68" s="12"/>
      <c r="N68" s="29"/>
    </row>
    <row r="69" spans="1:28" ht="24.65" customHeight="1">
      <c r="A69" s="120" t="s">
        <v>60</v>
      </c>
      <c r="D69" s="46">
        <v>37668</v>
      </c>
      <c r="E69" s="46"/>
      <c r="F69" s="3">
        <v>35438</v>
      </c>
      <c r="G69" s="46"/>
      <c r="H69" s="46">
        <v>24620</v>
      </c>
      <c r="I69" s="46"/>
      <c r="J69" s="3">
        <v>23249</v>
      </c>
      <c r="L69" s="12"/>
      <c r="N69" s="29"/>
    </row>
    <row r="70" spans="1:28" ht="24.65" customHeight="1">
      <c r="A70" s="120" t="s">
        <v>61</v>
      </c>
      <c r="B70" s="105" t="s">
        <v>235</v>
      </c>
      <c r="D70" s="46">
        <v>26080</v>
      </c>
      <c r="E70" s="46"/>
      <c r="F70" s="3">
        <v>26080</v>
      </c>
      <c r="G70" s="46"/>
      <c r="H70" s="46">
        <v>26080</v>
      </c>
      <c r="I70" s="46"/>
      <c r="J70" s="46">
        <v>26080</v>
      </c>
      <c r="L70" s="12"/>
      <c r="N70" s="29"/>
    </row>
    <row r="71" spans="1:28" ht="24.65" customHeight="1">
      <c r="A71" s="120" t="s">
        <v>62</v>
      </c>
      <c r="D71" s="46">
        <v>4480</v>
      </c>
      <c r="E71" s="46"/>
      <c r="F71" s="3">
        <v>6539</v>
      </c>
      <c r="G71" s="46"/>
      <c r="H71" s="2">
        <v>0</v>
      </c>
      <c r="I71" s="46"/>
      <c r="J71" s="2">
        <v>0</v>
      </c>
      <c r="L71" s="12"/>
      <c r="M71" s="12"/>
      <c r="N71" s="29"/>
    </row>
    <row r="72" spans="1:28" ht="24.65" customHeight="1">
      <c r="A72" s="120" t="s">
        <v>63</v>
      </c>
      <c r="D72" s="46">
        <v>16919</v>
      </c>
      <c r="E72" s="46"/>
      <c r="F72" s="62">
        <v>16471</v>
      </c>
      <c r="G72" s="46"/>
      <c r="H72" s="91">
        <v>0</v>
      </c>
      <c r="I72" s="46"/>
      <c r="J72" s="91">
        <v>0</v>
      </c>
      <c r="L72" s="12"/>
      <c r="N72" s="29"/>
    </row>
    <row r="73" spans="1:28" ht="24.65" customHeight="1">
      <c r="A73" s="104" t="s">
        <v>64</v>
      </c>
      <c r="B73" s="110"/>
      <c r="C73" s="109"/>
      <c r="D73" s="66">
        <f>SUM(D64:D72)</f>
        <v>2549922</v>
      </c>
      <c r="E73" s="58">
        <v>0</v>
      </c>
      <c r="F73" s="66">
        <f>SUM(F64:F72)</f>
        <v>2551102</v>
      </c>
      <c r="G73" s="58">
        <v>0</v>
      </c>
      <c r="H73" s="66">
        <f>SUM(H64:H72)</f>
        <v>1742493</v>
      </c>
      <c r="I73" s="58"/>
      <c r="J73" s="66">
        <f>SUM(J64:J72)</f>
        <v>1676513</v>
      </c>
      <c r="L73" s="12"/>
      <c r="M73" s="40"/>
      <c r="N73" s="29"/>
    </row>
    <row r="74" spans="1:28" ht="24.65" customHeight="1">
      <c r="A74" s="123" t="s">
        <v>65</v>
      </c>
      <c r="D74" s="66">
        <f>SUM(D61+D73)</f>
        <v>4078490</v>
      </c>
      <c r="E74" s="58">
        <v>0</v>
      </c>
      <c r="F74" s="66">
        <f>SUM(F61+F73)</f>
        <v>3875886</v>
      </c>
      <c r="G74" s="58">
        <v>0</v>
      </c>
      <c r="H74" s="66">
        <f>SUM(H61+H73)</f>
        <v>2900892</v>
      </c>
      <c r="I74" s="58"/>
      <c r="J74" s="66">
        <f>SUM(J61+J73)</f>
        <v>2312946</v>
      </c>
      <c r="K74" s="9"/>
      <c r="L74" s="12"/>
      <c r="M74" s="9"/>
      <c r="N74" s="29"/>
    </row>
    <row r="75" spans="1:28" ht="24.65" customHeight="1">
      <c r="D75" s="5"/>
      <c r="E75" s="2"/>
      <c r="F75" s="5"/>
      <c r="G75" s="2"/>
      <c r="H75" s="2"/>
      <c r="I75" s="2"/>
      <c r="J75" s="2"/>
      <c r="L75" s="12"/>
      <c r="N75" s="29"/>
    </row>
    <row r="76" spans="1:28" s="101" customFormat="1" ht="24.65" customHeight="1">
      <c r="A76" s="97" t="s">
        <v>0</v>
      </c>
      <c r="B76" s="97"/>
      <c r="C76" s="125"/>
      <c r="D76" s="125"/>
      <c r="E76" s="125"/>
      <c r="F76" s="125"/>
      <c r="G76" s="125"/>
      <c r="H76" s="99"/>
      <c r="I76" s="99"/>
      <c r="J76" s="99"/>
      <c r="K76" s="1"/>
      <c r="L76" s="12"/>
      <c r="M76" s="44"/>
      <c r="N76" s="29"/>
      <c r="O76" s="44"/>
      <c r="P76" s="44"/>
      <c r="Q76" s="44"/>
      <c r="R76" s="100"/>
      <c r="S76" s="100"/>
      <c r="T76" s="100"/>
      <c r="U76" s="100"/>
      <c r="V76" s="100"/>
      <c r="W76" s="100"/>
      <c r="X76" s="100"/>
      <c r="Y76" s="100"/>
      <c r="Z76" s="100"/>
      <c r="AA76" s="100"/>
      <c r="AB76" s="100"/>
    </row>
    <row r="77" spans="1:28" s="101" customFormat="1" ht="24.65" customHeight="1">
      <c r="A77" s="102" t="s">
        <v>1</v>
      </c>
      <c r="B77" s="103"/>
      <c r="C77" s="125"/>
      <c r="D77" s="125"/>
      <c r="E77" s="125"/>
      <c r="F77" s="125"/>
      <c r="G77" s="125"/>
      <c r="H77" s="99"/>
      <c r="I77" s="99"/>
      <c r="J77" s="99"/>
      <c r="K77" s="1"/>
      <c r="L77" s="12"/>
      <c r="M77" s="44"/>
      <c r="N77" s="29"/>
      <c r="O77" s="44"/>
      <c r="P77" s="44"/>
      <c r="Q77" s="44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</row>
    <row r="78" spans="1:28" ht="24.65" customHeight="1">
      <c r="L78" s="12"/>
      <c r="N78" s="29"/>
    </row>
    <row r="79" spans="1:28" ht="24.65" customHeight="1">
      <c r="B79" s="110"/>
      <c r="D79" s="235" t="s">
        <v>2</v>
      </c>
      <c r="E79" s="235"/>
      <c r="F79" s="235"/>
      <c r="G79" s="235"/>
      <c r="H79" s="235" t="s">
        <v>3</v>
      </c>
      <c r="I79" s="235"/>
      <c r="J79" s="235"/>
      <c r="L79" s="12"/>
      <c r="N79" s="29"/>
    </row>
    <row r="80" spans="1:28" ht="24.65" customHeight="1">
      <c r="B80" s="110"/>
      <c r="D80" s="112" t="s">
        <v>212</v>
      </c>
      <c r="E80" s="112"/>
      <c r="F80" s="112" t="s">
        <v>4</v>
      </c>
      <c r="G80" s="111"/>
      <c r="H80" s="112" t="s">
        <v>212</v>
      </c>
      <c r="I80" s="112"/>
      <c r="J80" s="112" t="s">
        <v>4</v>
      </c>
      <c r="L80" s="12"/>
      <c r="N80" s="29"/>
    </row>
    <row r="81" spans="1:14" ht="24.65" customHeight="1">
      <c r="A81" s="104" t="s">
        <v>66</v>
      </c>
      <c r="D81" s="113">
        <v>2569</v>
      </c>
      <c r="E81" s="114"/>
      <c r="F81" s="113">
        <v>2568</v>
      </c>
      <c r="G81" s="114"/>
      <c r="H81" s="113">
        <v>2569</v>
      </c>
      <c r="I81" s="114"/>
      <c r="J81" s="113">
        <v>2568</v>
      </c>
      <c r="L81" s="12"/>
      <c r="N81" s="29"/>
    </row>
    <row r="82" spans="1:14" ht="24.65" customHeight="1">
      <c r="A82" s="104"/>
      <c r="D82" s="112" t="s">
        <v>7</v>
      </c>
      <c r="E82" s="114"/>
      <c r="F82" s="113"/>
      <c r="G82" s="114"/>
      <c r="H82" s="112" t="s">
        <v>7</v>
      </c>
      <c r="I82" s="114"/>
      <c r="J82" s="113"/>
      <c r="L82" s="12"/>
      <c r="N82" s="29"/>
    </row>
    <row r="83" spans="1:14" ht="24.65" customHeight="1">
      <c r="A83" s="104"/>
      <c r="D83" s="234" t="s">
        <v>8</v>
      </c>
      <c r="E83" s="234"/>
      <c r="F83" s="234"/>
      <c r="G83" s="234"/>
      <c r="H83" s="234"/>
      <c r="I83" s="234"/>
      <c r="J83" s="234"/>
      <c r="L83" s="12"/>
      <c r="N83" s="29"/>
    </row>
    <row r="84" spans="1:14" ht="24.65" customHeight="1">
      <c r="A84" s="115" t="s">
        <v>67</v>
      </c>
      <c r="D84" s="128"/>
      <c r="E84" s="118"/>
      <c r="F84" s="128"/>
      <c r="G84" s="118"/>
      <c r="H84" s="118"/>
      <c r="I84" s="118"/>
      <c r="J84" s="118"/>
      <c r="L84" s="12"/>
      <c r="N84" s="29"/>
    </row>
    <row r="85" spans="1:14" ht="24.65" customHeight="1">
      <c r="A85" s="106" t="s">
        <v>68</v>
      </c>
      <c r="C85" s="109"/>
      <c r="D85" s="128"/>
      <c r="E85" s="118"/>
      <c r="F85" s="128"/>
      <c r="G85" s="118"/>
      <c r="H85" s="118"/>
      <c r="I85" s="118"/>
      <c r="J85" s="118"/>
      <c r="L85" s="12"/>
      <c r="N85" s="29"/>
    </row>
    <row r="86" spans="1:14" ht="24.65" customHeight="1">
      <c r="A86" s="106" t="s">
        <v>69</v>
      </c>
      <c r="C86" s="109"/>
      <c r="D86" s="128"/>
      <c r="E86" s="118"/>
      <c r="F86" s="128"/>
      <c r="G86" s="118"/>
      <c r="H86" s="118"/>
      <c r="I86" s="118"/>
      <c r="J86" s="118"/>
      <c r="L86" s="12"/>
      <c r="N86" s="29"/>
    </row>
    <row r="87" spans="1:14" ht="24.65" customHeight="1" thickBot="1">
      <c r="A87" s="133" t="s">
        <v>70</v>
      </c>
      <c r="C87" s="109"/>
      <c r="D87" s="54">
        <v>1750000</v>
      </c>
      <c r="E87" s="46"/>
      <c r="F87" s="54">
        <v>1750000</v>
      </c>
      <c r="G87" s="46"/>
      <c r="H87" s="54">
        <v>1750000</v>
      </c>
      <c r="I87" s="46"/>
      <c r="J87" s="54">
        <v>1750000</v>
      </c>
      <c r="L87" s="12"/>
      <c r="N87" s="29"/>
    </row>
    <row r="88" spans="1:14" ht="24.65" customHeight="1" thickTop="1">
      <c r="A88" s="107" t="s">
        <v>71</v>
      </c>
      <c r="C88" s="106"/>
      <c r="D88" s="3"/>
      <c r="E88" s="46"/>
      <c r="F88" s="55"/>
      <c r="G88" s="46"/>
      <c r="H88" s="3"/>
      <c r="I88" s="46"/>
      <c r="J88" s="56"/>
      <c r="L88" s="12"/>
      <c r="N88" s="29"/>
    </row>
    <row r="89" spans="1:14" ht="24.65" customHeight="1">
      <c r="A89" s="133" t="s">
        <v>72</v>
      </c>
      <c r="C89" s="106"/>
      <c r="D89" s="3">
        <v>1598408</v>
      </c>
      <c r="E89" s="3"/>
      <c r="F89" s="57">
        <v>1598408</v>
      </c>
      <c r="G89" s="3"/>
      <c r="H89" s="3">
        <v>1598408</v>
      </c>
      <c r="I89" s="46"/>
      <c r="J89" s="57">
        <v>1598408</v>
      </c>
      <c r="L89" s="12"/>
      <c r="N89" s="29"/>
    </row>
    <row r="90" spans="1:14" ht="24.65" customHeight="1">
      <c r="A90" s="107" t="s">
        <v>73</v>
      </c>
      <c r="D90" s="3">
        <v>812932</v>
      </c>
      <c r="E90" s="3"/>
      <c r="F90" s="57">
        <v>812932</v>
      </c>
      <c r="G90" s="3"/>
      <c r="H90" s="3">
        <v>812932</v>
      </c>
      <c r="I90" s="46"/>
      <c r="J90" s="57">
        <v>812932</v>
      </c>
      <c r="L90" s="12"/>
      <c r="N90" s="29"/>
    </row>
    <row r="91" spans="1:14" ht="24.65" customHeight="1">
      <c r="A91" s="107" t="s">
        <v>74</v>
      </c>
      <c r="D91" s="3"/>
      <c r="E91" s="46"/>
      <c r="F91" s="3"/>
      <c r="G91" s="46"/>
      <c r="H91" s="3"/>
      <c r="I91" s="46"/>
      <c r="J91" s="46"/>
      <c r="L91" s="12"/>
      <c r="N91" s="29"/>
    </row>
    <row r="92" spans="1:14" ht="24.65" customHeight="1">
      <c r="A92" s="107" t="s">
        <v>75</v>
      </c>
      <c r="D92" s="3">
        <v>-120630</v>
      </c>
      <c r="E92" s="46"/>
      <c r="F92" s="3">
        <v>-120630</v>
      </c>
      <c r="G92" s="46"/>
      <c r="H92" s="4">
        <v>0</v>
      </c>
      <c r="I92" s="46"/>
      <c r="J92" s="4">
        <v>0</v>
      </c>
      <c r="L92" s="12"/>
      <c r="N92" s="29"/>
    </row>
    <row r="93" spans="1:14" ht="24.65" customHeight="1">
      <c r="A93" s="107" t="s">
        <v>76</v>
      </c>
      <c r="D93" s="3"/>
      <c r="E93" s="46"/>
      <c r="F93" s="3"/>
      <c r="G93" s="46"/>
      <c r="H93" s="4"/>
      <c r="I93" s="46"/>
      <c r="J93" s="46"/>
      <c r="L93" s="12"/>
      <c r="N93" s="29"/>
    </row>
    <row r="94" spans="1:14" ht="24.65" customHeight="1">
      <c r="A94" s="107" t="s">
        <v>77</v>
      </c>
      <c r="D94" s="3">
        <v>-471468</v>
      </c>
      <c r="E94" s="46"/>
      <c r="F94" s="3">
        <v>-471468</v>
      </c>
      <c r="G94" s="46"/>
      <c r="H94" s="4">
        <v>0</v>
      </c>
      <c r="I94" s="46"/>
      <c r="J94" s="4">
        <v>0</v>
      </c>
      <c r="L94" s="12"/>
      <c r="N94" s="29"/>
    </row>
    <row r="95" spans="1:14" ht="24.65" customHeight="1">
      <c r="A95" s="107" t="s">
        <v>78</v>
      </c>
      <c r="D95" s="3"/>
      <c r="E95" s="46"/>
      <c r="F95" s="3"/>
      <c r="G95" s="46"/>
      <c r="H95" s="3"/>
      <c r="I95" s="46"/>
      <c r="J95" s="46"/>
      <c r="L95" s="12"/>
      <c r="N95" s="29"/>
    </row>
    <row r="96" spans="1:14" ht="24.65" customHeight="1">
      <c r="A96" s="107" t="s">
        <v>79</v>
      </c>
      <c r="D96" s="31"/>
      <c r="E96" s="46"/>
      <c r="F96" s="31"/>
      <c r="G96" s="46"/>
      <c r="H96" s="31"/>
      <c r="I96" s="46"/>
      <c r="J96" s="46"/>
      <c r="L96" s="12"/>
      <c r="N96" s="29"/>
    </row>
    <row r="97" spans="1:14" ht="24.65" customHeight="1">
      <c r="A97" s="107" t="s">
        <v>80</v>
      </c>
      <c r="D97" s="69">
        <f>'Conso 8'!L41</f>
        <v>7748</v>
      </c>
      <c r="E97" s="46"/>
      <c r="F97" s="3">
        <v>7748</v>
      </c>
      <c r="G97" s="46"/>
      <c r="H97" s="69">
        <f>'Company 9'!H40</f>
        <v>7748</v>
      </c>
      <c r="I97" s="46"/>
      <c r="J97" s="46">
        <v>7748</v>
      </c>
      <c r="L97" s="12"/>
      <c r="N97" s="29"/>
    </row>
    <row r="98" spans="1:14" ht="24.65" customHeight="1">
      <c r="A98" s="107" t="s">
        <v>176</v>
      </c>
      <c r="D98" s="69">
        <f>'Conso 8'!N41</f>
        <v>15902</v>
      </c>
      <c r="E98" s="46"/>
      <c r="F98" s="3">
        <v>67278</v>
      </c>
      <c r="G98" s="46"/>
      <c r="H98" s="69">
        <f>'Company 9'!J40</f>
        <v>27726</v>
      </c>
      <c r="I98" s="46"/>
      <c r="J98" s="46">
        <v>128428</v>
      </c>
      <c r="L98" s="12"/>
      <c r="N98" s="29"/>
    </row>
    <row r="99" spans="1:14" ht="24.65" customHeight="1">
      <c r="A99" s="104" t="s">
        <v>81</v>
      </c>
      <c r="D99" s="66">
        <f>SUM(D89:D98)</f>
        <v>1842892</v>
      </c>
      <c r="E99" s="58"/>
      <c r="F99" s="66">
        <f>SUM(F89:F98)</f>
        <v>1894268</v>
      </c>
      <c r="G99" s="58"/>
      <c r="H99" s="66">
        <f>SUM(H89:H98)</f>
        <v>2446814</v>
      </c>
      <c r="I99" s="48"/>
      <c r="J99" s="66">
        <f>SUM(J89:J98)</f>
        <v>2547516</v>
      </c>
      <c r="L99" s="12"/>
      <c r="M99" s="40"/>
      <c r="N99" s="29"/>
    </row>
    <row r="100" spans="1:14" ht="24.65" customHeight="1">
      <c r="A100" s="123"/>
      <c r="D100" s="59"/>
      <c r="E100" s="58"/>
      <c r="F100" s="59"/>
      <c r="G100" s="58"/>
      <c r="H100" s="60"/>
      <c r="I100" s="48"/>
      <c r="J100" s="60"/>
      <c r="L100" s="12"/>
      <c r="N100" s="29"/>
    </row>
    <row r="101" spans="1:14" ht="24.65" customHeight="1" thickBot="1">
      <c r="A101" s="123" t="s">
        <v>82</v>
      </c>
      <c r="D101" s="67">
        <f>SUM(D74+D99)</f>
        <v>5921382</v>
      </c>
      <c r="E101" s="48"/>
      <c r="F101" s="67">
        <f>SUM(F74+F99)</f>
        <v>5770154</v>
      </c>
      <c r="G101" s="48"/>
      <c r="H101" s="67">
        <f>SUM(H74+H99)</f>
        <v>5347706</v>
      </c>
      <c r="I101" s="48"/>
      <c r="J101" s="67">
        <f>SUM(J74+J99)</f>
        <v>4860462</v>
      </c>
      <c r="K101" s="9"/>
      <c r="L101" s="12"/>
      <c r="M101" s="9"/>
      <c r="N101" s="29"/>
    </row>
    <row r="102" spans="1:14" ht="24.65" customHeight="1" thickTop="1">
      <c r="D102" s="124"/>
      <c r="E102" s="118"/>
      <c r="F102" s="124"/>
      <c r="G102" s="118"/>
      <c r="H102" s="118"/>
      <c r="I102" s="118"/>
      <c r="J102" s="118"/>
      <c r="K102" s="134"/>
    </row>
    <row r="103" spans="1:14" ht="24.65" customHeight="1">
      <c r="D103" s="232">
        <f>D36-D101</f>
        <v>0</v>
      </c>
      <c r="E103" s="233"/>
      <c r="F103" s="232">
        <f>F36-F101</f>
        <v>0</v>
      </c>
      <c r="G103" s="233"/>
      <c r="H103" s="232">
        <f>H36-H101</f>
        <v>0</v>
      </c>
      <c r="I103" s="233"/>
      <c r="J103" s="232">
        <f>J36-J101</f>
        <v>0</v>
      </c>
    </row>
    <row r="105" spans="1:14" ht="24.65" customHeight="1">
      <c r="A105" s="135"/>
      <c r="D105" s="5"/>
      <c r="E105" s="2"/>
      <c r="F105" s="5"/>
      <c r="G105" s="2"/>
      <c r="H105" s="5"/>
      <c r="I105" s="2"/>
      <c r="J105" s="5"/>
    </row>
  </sheetData>
  <sheetProtection formatCells="0" formatColumns="0" formatRows="0" insertColumns="0" insertRows="0" insertHyperlinks="0" deleteColumns="0" deleteRows="0" sort="0" autoFilter="0" pivotTables="0"/>
  <mergeCells count="9">
    <mergeCell ref="D83:J83"/>
    <mergeCell ref="D4:G4"/>
    <mergeCell ref="H4:J4"/>
    <mergeCell ref="D8:J8"/>
    <mergeCell ref="D41:G41"/>
    <mergeCell ref="H41:J41"/>
    <mergeCell ref="D45:J45"/>
    <mergeCell ref="D79:G79"/>
    <mergeCell ref="H79:J79"/>
  </mergeCells>
  <pageMargins left="0.8" right="0.8" top="0.48" bottom="0.5" header="0.5" footer="0.5"/>
  <pageSetup paperSize="9" scale="83" firstPageNumber="3" fitToHeight="0" orientation="portrait" useFirstPageNumber="1" r:id="rId1"/>
  <headerFooter>
    <oddFooter>&amp;L&amp;"Angsana New,Regular" หมายเหตุประกอบงบการเงินเป็นส่วนหนึ่งของงบการเงินระหว่างกาลนี้
&amp;C&amp;"Angsana New,Regular"&amp;P</oddFooter>
  </headerFooter>
  <rowBreaks count="2" manualBreakCount="2">
    <brk id="37" max="16383" man="1"/>
    <brk id="75" max="16383" man="1"/>
  </rowBreaks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02EA0-7853-4A8E-902C-EA62564F19C6}">
  <sheetPr>
    <tabColor rgb="FF002060"/>
  </sheetPr>
  <dimension ref="A1:L45"/>
  <sheetViews>
    <sheetView showGridLines="0" view="pageBreakPreview" topLeftCell="A25" zoomScaleNormal="85" zoomScaleSheetLayoutView="100" workbookViewId="0">
      <selection activeCell="M41" sqref="M41"/>
    </sheetView>
  </sheetViews>
  <sheetFormatPr defaultColWidth="8" defaultRowHeight="24" customHeight="1"/>
  <cols>
    <col min="1" max="1" width="9.54296875" style="195" customWidth="1"/>
    <col min="2" max="2" width="10.453125" style="195" customWidth="1"/>
    <col min="3" max="3" width="18.1796875" style="195" customWidth="1"/>
    <col min="4" max="4" width="2.54296875" style="195" customWidth="1"/>
    <col min="5" max="5" width="8.81640625" style="195" customWidth="1"/>
    <col min="6" max="6" width="13.1796875" style="231" customWidth="1"/>
    <col min="7" max="7" width="1.453125" style="231" customWidth="1"/>
    <col min="8" max="8" width="13.1796875" style="231" customWidth="1"/>
    <col min="9" max="9" width="1.453125" style="195" customWidth="1"/>
    <col min="10" max="10" width="13.1796875" style="231" customWidth="1"/>
    <col min="11" max="11" width="1.453125" style="231" customWidth="1"/>
    <col min="12" max="12" width="13.1796875" style="231" customWidth="1"/>
    <col min="13" max="16384" width="8" style="195"/>
  </cols>
  <sheetData>
    <row r="1" spans="1:12" s="193" customFormat="1" ht="24" customHeight="1">
      <c r="A1" s="192" t="s">
        <v>0</v>
      </c>
      <c r="B1" s="192"/>
      <c r="C1" s="192"/>
      <c r="D1" s="192"/>
      <c r="E1" s="192"/>
      <c r="F1" s="192"/>
      <c r="G1" s="192"/>
      <c r="H1" s="192"/>
      <c r="J1" s="192"/>
      <c r="K1" s="192"/>
      <c r="L1" s="192"/>
    </row>
    <row r="2" spans="1:12" s="193" customFormat="1" ht="24" customHeight="1">
      <c r="A2" s="192" t="s">
        <v>83</v>
      </c>
      <c r="B2" s="192"/>
      <c r="C2" s="192"/>
      <c r="D2" s="192"/>
      <c r="E2" s="192"/>
      <c r="F2" s="192"/>
      <c r="G2" s="192"/>
      <c r="H2" s="192"/>
      <c r="J2" s="192"/>
      <c r="K2" s="192"/>
      <c r="L2" s="192"/>
    </row>
    <row r="3" spans="1:12" ht="24" customHeight="1">
      <c r="A3" s="194"/>
      <c r="B3" s="194"/>
      <c r="C3" s="194"/>
      <c r="D3" s="194"/>
      <c r="E3" s="194"/>
      <c r="F3" s="194"/>
      <c r="G3" s="194"/>
      <c r="H3" s="194"/>
      <c r="J3" s="194"/>
      <c r="K3" s="194"/>
      <c r="L3" s="194"/>
    </row>
    <row r="4" spans="1:12" ht="24" customHeight="1">
      <c r="A4" s="194"/>
      <c r="B4" s="194"/>
      <c r="C4" s="194"/>
      <c r="D4" s="194"/>
      <c r="E4" s="129"/>
      <c r="F4" s="237" t="s">
        <v>2</v>
      </c>
      <c r="G4" s="237"/>
      <c r="H4" s="237"/>
      <c r="I4" s="143"/>
      <c r="J4" s="237" t="s">
        <v>3</v>
      </c>
      <c r="K4" s="237"/>
      <c r="L4" s="237"/>
    </row>
    <row r="5" spans="1:12" ht="24" customHeight="1">
      <c r="E5" s="129"/>
      <c r="F5" s="238" t="s">
        <v>84</v>
      </c>
      <c r="G5" s="238"/>
      <c r="H5" s="238"/>
      <c r="I5" s="143"/>
      <c r="J5" s="238" t="s">
        <v>84</v>
      </c>
      <c r="K5" s="238"/>
      <c r="L5" s="238"/>
    </row>
    <row r="6" spans="1:12" ht="24" customHeight="1">
      <c r="C6" s="196"/>
      <c r="D6" s="196"/>
      <c r="E6" s="129"/>
      <c r="F6" s="238" t="s">
        <v>212</v>
      </c>
      <c r="G6" s="238"/>
      <c r="H6" s="238"/>
      <c r="I6" s="143"/>
      <c r="J6" s="238" t="s">
        <v>212</v>
      </c>
      <c r="K6" s="238"/>
      <c r="L6" s="238"/>
    </row>
    <row r="7" spans="1:12" ht="24" customHeight="1">
      <c r="C7" s="196"/>
      <c r="D7" s="196"/>
      <c r="E7" s="129"/>
      <c r="F7" s="144">
        <v>2569</v>
      </c>
      <c r="G7" s="145"/>
      <c r="H7" s="144">
        <v>2568</v>
      </c>
      <c r="I7" s="145"/>
      <c r="J7" s="144">
        <v>2569</v>
      </c>
      <c r="K7" s="145"/>
      <c r="L7" s="144">
        <v>2568</v>
      </c>
    </row>
    <row r="8" spans="1:12" ht="24" customHeight="1">
      <c r="C8" s="196"/>
      <c r="D8" s="196"/>
      <c r="E8" s="129"/>
      <c r="F8" s="236" t="s">
        <v>8</v>
      </c>
      <c r="G8" s="236"/>
      <c r="H8" s="236"/>
      <c r="I8" s="236"/>
      <c r="J8" s="236"/>
      <c r="K8" s="236"/>
      <c r="L8" s="236"/>
    </row>
    <row r="9" spans="1:12" ht="24" customHeight="1">
      <c r="A9" s="197" t="s">
        <v>85</v>
      </c>
      <c r="D9" s="196"/>
      <c r="E9" s="198"/>
    </row>
    <row r="10" spans="1:12" ht="24" customHeight="1">
      <c r="A10" s="200" t="s">
        <v>86</v>
      </c>
      <c r="D10" s="196"/>
      <c r="E10" s="201"/>
      <c r="F10" s="202">
        <v>332010</v>
      </c>
      <c r="G10" s="31"/>
      <c r="H10" s="46">
        <v>295665</v>
      </c>
      <c r="I10" s="31"/>
      <c r="J10" s="202">
        <v>125010</v>
      </c>
      <c r="K10" s="31"/>
      <c r="L10" s="46">
        <v>109165</v>
      </c>
    </row>
    <row r="11" spans="1:12" ht="24" customHeight="1">
      <c r="A11" s="200" t="s">
        <v>87</v>
      </c>
      <c r="D11" s="196"/>
      <c r="E11" s="201"/>
      <c r="F11" s="4">
        <v>0</v>
      </c>
      <c r="G11" s="31"/>
      <c r="H11" s="46">
        <v>14500</v>
      </c>
      <c r="I11" s="31"/>
      <c r="J11" s="4">
        <v>0</v>
      </c>
      <c r="K11" s="31"/>
      <c r="L11" s="46">
        <v>14500</v>
      </c>
    </row>
    <row r="12" spans="1:12" ht="24" customHeight="1">
      <c r="A12" s="200" t="s">
        <v>88</v>
      </c>
      <c r="D12" s="196"/>
      <c r="E12" s="201"/>
      <c r="F12" s="204">
        <v>4269</v>
      </c>
      <c r="G12" s="31"/>
      <c r="H12" s="33">
        <v>4356</v>
      </c>
      <c r="I12" s="31"/>
      <c r="J12" s="204">
        <v>5605</v>
      </c>
      <c r="K12" s="31"/>
      <c r="L12" s="33">
        <v>4543</v>
      </c>
    </row>
    <row r="13" spans="1:12" s="194" customFormat="1" ht="24" customHeight="1">
      <c r="A13" s="194" t="s">
        <v>89</v>
      </c>
      <c r="D13" s="205"/>
      <c r="E13" s="206"/>
      <c r="F13" s="70">
        <f>SUM(F10:F12)</f>
        <v>336279</v>
      </c>
      <c r="G13" s="47"/>
      <c r="H13" s="70">
        <f>SUM(H10:H12)</f>
        <v>314521</v>
      </c>
      <c r="I13" s="47"/>
      <c r="J13" s="70">
        <f>SUM(J10:J12)</f>
        <v>130615</v>
      </c>
      <c r="K13" s="48"/>
      <c r="L13" s="70">
        <f>SUM(L10:L12)</f>
        <v>128208</v>
      </c>
    </row>
    <row r="14" spans="1:12" ht="11.15" customHeight="1">
      <c r="A14" s="194"/>
      <c r="D14" s="196"/>
      <c r="E14" s="208"/>
      <c r="F14" s="31"/>
      <c r="G14" s="31"/>
      <c r="H14" s="31"/>
      <c r="I14" s="31"/>
      <c r="J14" s="31"/>
      <c r="K14" s="46"/>
      <c r="L14" s="31"/>
    </row>
    <row r="15" spans="1:12" ht="24" customHeight="1">
      <c r="A15" s="197" t="s">
        <v>90</v>
      </c>
      <c r="D15" s="196"/>
      <c r="E15" s="208"/>
      <c r="F15" s="31"/>
      <c r="G15" s="31"/>
      <c r="H15" s="31"/>
      <c r="I15" s="31"/>
      <c r="J15" s="31"/>
      <c r="K15" s="46"/>
      <c r="L15" s="31"/>
    </row>
    <row r="16" spans="1:12" ht="24" customHeight="1">
      <c r="A16" s="195" t="s">
        <v>91</v>
      </c>
      <c r="D16" s="196"/>
      <c r="E16" s="208"/>
      <c r="F16" s="202">
        <v>209579</v>
      </c>
      <c r="G16" s="31"/>
      <c r="H16" s="46">
        <v>199239</v>
      </c>
      <c r="I16" s="31"/>
      <c r="J16" s="202">
        <v>83873</v>
      </c>
      <c r="K16" s="31"/>
      <c r="L16" s="46">
        <v>77707</v>
      </c>
    </row>
    <row r="17" spans="1:12" ht="24" customHeight="1">
      <c r="A17" s="195" t="s">
        <v>92</v>
      </c>
      <c r="D17" s="196"/>
      <c r="E17" s="208"/>
      <c r="F17" s="4">
        <v>0</v>
      </c>
      <c r="G17" s="31"/>
      <c r="H17" s="46">
        <v>13009</v>
      </c>
      <c r="I17" s="31"/>
      <c r="J17" s="4">
        <v>0</v>
      </c>
      <c r="K17" s="31"/>
      <c r="L17" s="31">
        <v>13009</v>
      </c>
    </row>
    <row r="18" spans="1:12" ht="24" customHeight="1">
      <c r="A18" s="195" t="s">
        <v>93</v>
      </c>
      <c r="D18" s="196"/>
      <c r="E18" s="201"/>
      <c r="F18" s="202">
        <v>52377</v>
      </c>
      <c r="G18" s="31"/>
      <c r="H18" s="30">
        <v>43448</v>
      </c>
      <c r="I18" s="30"/>
      <c r="J18" s="202">
        <v>22386</v>
      </c>
      <c r="K18" s="30"/>
      <c r="L18" s="30">
        <v>20377</v>
      </c>
    </row>
    <row r="19" spans="1:12" ht="24" customHeight="1">
      <c r="A19" s="195" t="s">
        <v>94</v>
      </c>
      <c r="D19" s="196"/>
      <c r="E19" s="201"/>
      <c r="F19" s="33">
        <v>68954</v>
      </c>
      <c r="G19" s="30"/>
      <c r="H19" s="33">
        <v>60817</v>
      </c>
      <c r="I19" s="30"/>
      <c r="J19" s="204">
        <v>34644</v>
      </c>
      <c r="K19" s="30"/>
      <c r="L19" s="33">
        <v>32824</v>
      </c>
    </row>
    <row r="20" spans="1:12" ht="24" hidden="1" customHeight="1">
      <c r="A20" s="195" t="s">
        <v>195</v>
      </c>
      <c r="D20" s="196"/>
      <c r="E20" s="201"/>
      <c r="F20" s="204"/>
      <c r="G20" s="30"/>
      <c r="H20" s="33">
        <v>0</v>
      </c>
      <c r="I20" s="30"/>
      <c r="J20" s="204"/>
      <c r="K20" s="30"/>
      <c r="L20" s="33">
        <v>0</v>
      </c>
    </row>
    <row r="21" spans="1:12" s="194" customFormat="1" ht="24" customHeight="1">
      <c r="A21" s="194" t="s">
        <v>95</v>
      </c>
      <c r="D21" s="205"/>
      <c r="E21" s="206"/>
      <c r="F21" s="70">
        <f>SUM(F16:F20)</f>
        <v>330910</v>
      </c>
      <c r="G21" s="47"/>
      <c r="H21" s="70">
        <f>SUM(H16:H20)</f>
        <v>316513</v>
      </c>
      <c r="I21" s="49"/>
      <c r="J21" s="70">
        <f>SUM(J16:J20)</f>
        <v>140903</v>
      </c>
      <c r="K21" s="50"/>
      <c r="L21" s="70">
        <f>SUM(L16:L20)</f>
        <v>143917</v>
      </c>
    </row>
    <row r="22" spans="1:12" ht="11.15" customHeight="1">
      <c r="A22" s="194"/>
      <c r="D22" s="196"/>
      <c r="E22" s="208"/>
      <c r="F22" s="31"/>
      <c r="G22" s="31"/>
      <c r="H22" s="31"/>
      <c r="I22" s="31"/>
      <c r="J22" s="31"/>
      <c r="K22" s="46"/>
      <c r="L22" s="31"/>
    </row>
    <row r="23" spans="1:12" s="194" customFormat="1" ht="24" customHeight="1">
      <c r="A23" s="209" t="s">
        <v>174</v>
      </c>
      <c r="D23" s="205"/>
      <c r="E23" s="206"/>
      <c r="F23" s="71">
        <f>F13-F21</f>
        <v>5369</v>
      </c>
      <c r="G23" s="47"/>
      <c r="H23" s="71">
        <f>H13-H21</f>
        <v>-1992</v>
      </c>
      <c r="I23" s="47"/>
      <c r="J23" s="71">
        <f>J13-J21</f>
        <v>-10288</v>
      </c>
      <c r="K23" s="48"/>
      <c r="L23" s="71">
        <f>L13-L21</f>
        <v>-15709</v>
      </c>
    </row>
    <row r="24" spans="1:12" s="194" customFormat="1" ht="24" customHeight="1">
      <c r="A24" s="210" t="s">
        <v>192</v>
      </c>
      <c r="D24" s="205"/>
      <c r="E24" s="201"/>
      <c r="F24" s="30">
        <v>118</v>
      </c>
      <c r="G24" s="30"/>
      <c r="H24" s="30">
        <v>63259</v>
      </c>
      <c r="I24" s="30"/>
      <c r="J24" s="30">
        <v>2568</v>
      </c>
      <c r="K24" s="30"/>
      <c r="L24" s="30">
        <v>62721</v>
      </c>
    </row>
    <row r="25" spans="1:12" s="194" customFormat="1" ht="24" customHeight="1">
      <c r="A25" s="210" t="s">
        <v>96</v>
      </c>
      <c r="D25" s="205"/>
      <c r="E25" s="201"/>
      <c r="F25" s="30">
        <v>-37413</v>
      </c>
      <c r="G25" s="30"/>
      <c r="H25" s="30">
        <v>-41056</v>
      </c>
      <c r="I25" s="30"/>
      <c r="J25" s="30">
        <v>-30316</v>
      </c>
      <c r="K25" s="30"/>
      <c r="L25" s="30">
        <v>-31309</v>
      </c>
    </row>
    <row r="26" spans="1:12" s="194" customFormat="1" ht="24" customHeight="1">
      <c r="A26" s="210" t="s">
        <v>226</v>
      </c>
      <c r="D26" s="205"/>
      <c r="E26" s="201"/>
      <c r="F26" s="30">
        <v>-56224</v>
      </c>
      <c r="G26" s="30"/>
      <c r="H26" s="4">
        <v>0</v>
      </c>
      <c r="I26" s="30"/>
      <c r="J26" s="30">
        <v>-55940</v>
      </c>
      <c r="K26" s="30"/>
      <c r="L26" s="4">
        <v>0</v>
      </c>
    </row>
    <row r="27" spans="1:12" s="194" customFormat="1" ht="24" customHeight="1">
      <c r="A27" s="210" t="s">
        <v>183</v>
      </c>
      <c r="D27" s="205"/>
      <c r="E27" s="201"/>
      <c r="F27" s="30"/>
      <c r="G27" s="30"/>
      <c r="H27" s="30"/>
      <c r="I27" s="30"/>
      <c r="J27" s="30"/>
      <c r="K27" s="30"/>
      <c r="L27" s="30"/>
    </row>
    <row r="28" spans="1:12" ht="24" customHeight="1">
      <c r="A28" s="210" t="s">
        <v>184</v>
      </c>
      <c r="D28" s="196"/>
      <c r="E28" s="201"/>
      <c r="F28" s="32">
        <v>5</v>
      </c>
      <c r="G28" s="31"/>
      <c r="H28" s="32">
        <v>15</v>
      </c>
      <c r="I28" s="31"/>
      <c r="J28" s="33">
        <v>4</v>
      </c>
      <c r="K28" s="31"/>
      <c r="L28" s="32">
        <v>10</v>
      </c>
    </row>
    <row r="29" spans="1:12" s="194" customFormat="1" ht="24" customHeight="1">
      <c r="A29" s="209" t="s">
        <v>97</v>
      </c>
      <c r="D29" s="205"/>
      <c r="F29" s="71">
        <f>SUM(F23:F28)</f>
        <v>-88145</v>
      </c>
      <c r="G29" s="47"/>
      <c r="H29" s="71">
        <f>SUM(H23:H28)</f>
        <v>20226</v>
      </c>
      <c r="I29" s="47"/>
      <c r="J29" s="71">
        <f>SUM(J23:J28)</f>
        <v>-93972</v>
      </c>
      <c r="K29" s="48"/>
      <c r="L29" s="71">
        <f>SUM(L23:L28)</f>
        <v>15713</v>
      </c>
    </row>
    <row r="30" spans="1:12" ht="24" customHeight="1">
      <c r="A30" s="195" t="s">
        <v>175</v>
      </c>
      <c r="D30" s="196"/>
      <c r="E30" s="201"/>
      <c r="F30" s="32">
        <v>18678</v>
      </c>
      <c r="G30" s="31"/>
      <c r="H30" s="32">
        <v>-8345</v>
      </c>
      <c r="I30" s="31"/>
      <c r="J30" s="39">
        <v>18823</v>
      </c>
      <c r="K30" s="31"/>
      <c r="L30" s="32">
        <v>-3406</v>
      </c>
    </row>
    <row r="31" spans="1:12" s="194" customFormat="1" ht="24" customHeight="1">
      <c r="A31" s="211" t="s">
        <v>98</v>
      </c>
      <c r="D31" s="205"/>
      <c r="E31" s="212"/>
      <c r="F31" s="72">
        <f>F29+F30</f>
        <v>-69467</v>
      </c>
      <c r="G31" s="47"/>
      <c r="H31" s="72">
        <f>H29+H30</f>
        <v>11881</v>
      </c>
      <c r="I31" s="47"/>
      <c r="J31" s="72">
        <f>J29+J30</f>
        <v>-75149</v>
      </c>
      <c r="K31" s="48"/>
      <c r="L31" s="72">
        <f>L29+L30</f>
        <v>12307</v>
      </c>
    </row>
    <row r="32" spans="1:12" ht="11.15" customHeight="1">
      <c r="A32" s="213"/>
      <c r="D32" s="196"/>
      <c r="F32" s="46"/>
      <c r="G32" s="46"/>
      <c r="H32" s="46"/>
      <c r="I32" s="46"/>
      <c r="J32" s="46"/>
      <c r="K32" s="46"/>
      <c r="L32" s="46"/>
    </row>
    <row r="33" spans="1:12" s="194" customFormat="1" ht="24" customHeight="1" thickBot="1">
      <c r="A33" s="214" t="s">
        <v>206</v>
      </c>
      <c r="D33" s="205"/>
      <c r="F33" s="73">
        <f>F31</f>
        <v>-69467</v>
      </c>
      <c r="G33" s="51"/>
      <c r="H33" s="73">
        <f>H31</f>
        <v>11881</v>
      </c>
      <c r="I33" s="51"/>
      <c r="J33" s="73">
        <f>J31</f>
        <v>-75149</v>
      </c>
      <c r="K33" s="48"/>
      <c r="L33" s="73">
        <f>L31</f>
        <v>12307</v>
      </c>
    </row>
    <row r="34" spans="1:12" ht="11.15" customHeight="1" thickTop="1">
      <c r="A34" s="213"/>
      <c r="D34" s="196"/>
      <c r="F34" s="46"/>
      <c r="G34" s="46"/>
      <c r="H34" s="46"/>
      <c r="I34" s="46"/>
      <c r="J34" s="46"/>
      <c r="K34" s="46"/>
      <c r="L34" s="46"/>
    </row>
    <row r="35" spans="1:12" ht="24" customHeight="1">
      <c r="A35" s="214" t="s">
        <v>99</v>
      </c>
      <c r="B35" s="215"/>
      <c r="C35" s="216"/>
      <c r="D35" s="217"/>
      <c r="E35" s="216"/>
      <c r="F35" s="52"/>
      <c r="G35" s="52"/>
      <c r="H35" s="52"/>
      <c r="I35" s="46"/>
      <c r="J35" s="46"/>
      <c r="K35" s="46"/>
      <c r="L35" s="46"/>
    </row>
    <row r="36" spans="1:12" ht="24" customHeight="1" thickBot="1">
      <c r="A36" s="218" t="s">
        <v>100</v>
      </c>
      <c r="B36" s="215"/>
      <c r="C36" s="216"/>
      <c r="D36" s="217"/>
      <c r="E36" s="219"/>
      <c r="F36" s="74">
        <f>F31</f>
        <v>-69467</v>
      </c>
      <c r="G36" s="53"/>
      <c r="H36" s="74">
        <f>H31</f>
        <v>11881</v>
      </c>
      <c r="I36" s="46"/>
      <c r="J36" s="74">
        <f>J31</f>
        <v>-75149</v>
      </c>
      <c r="K36" s="53"/>
      <c r="L36" s="74">
        <f>L31</f>
        <v>12307</v>
      </c>
    </row>
    <row r="37" spans="1:12" ht="11.15" customHeight="1" thickTop="1">
      <c r="A37" s="213"/>
      <c r="B37" s="215"/>
      <c r="C37" s="216"/>
      <c r="D37" s="217"/>
      <c r="E37" s="220"/>
      <c r="F37" s="52"/>
      <c r="G37" s="52"/>
      <c r="H37" s="52"/>
      <c r="I37" s="46"/>
      <c r="J37" s="53"/>
      <c r="K37" s="53"/>
      <c r="L37" s="53"/>
    </row>
    <row r="38" spans="1:12" ht="24" customHeight="1">
      <c r="A38" s="221" t="s">
        <v>207</v>
      </c>
      <c r="B38" s="222"/>
      <c r="C38" s="223"/>
      <c r="D38" s="222"/>
      <c r="E38" s="219"/>
      <c r="F38" s="52"/>
      <c r="G38" s="52"/>
      <c r="H38" s="52"/>
      <c r="I38" s="46"/>
      <c r="J38" s="53"/>
      <c r="K38" s="53"/>
      <c r="L38" s="53"/>
    </row>
    <row r="39" spans="1:12" ht="24" customHeight="1" thickBot="1">
      <c r="A39" s="218" t="s">
        <v>100</v>
      </c>
      <c r="B39" s="222"/>
      <c r="C39" s="223"/>
      <c r="D39" s="222"/>
      <c r="E39" s="219"/>
      <c r="F39" s="74">
        <f>F33</f>
        <v>-69467</v>
      </c>
      <c r="G39" s="53"/>
      <c r="H39" s="74">
        <f>H33</f>
        <v>11881</v>
      </c>
      <c r="I39" s="46"/>
      <c r="J39" s="74">
        <f>J33</f>
        <v>-75149</v>
      </c>
      <c r="K39" s="53"/>
      <c r="L39" s="74">
        <f>L33</f>
        <v>12307</v>
      </c>
    </row>
    <row r="40" spans="1:12" ht="11.15" customHeight="1" thickTop="1">
      <c r="F40" s="199"/>
      <c r="G40" s="199"/>
      <c r="H40" s="199"/>
      <c r="I40" s="199"/>
      <c r="J40" s="199"/>
      <c r="K40" s="199"/>
      <c r="L40" s="199"/>
    </row>
    <row r="41" spans="1:12" s="194" customFormat="1" ht="24" customHeight="1" thickBot="1">
      <c r="A41" s="224" t="s">
        <v>101</v>
      </c>
      <c r="B41" s="225"/>
      <c r="C41" s="226"/>
      <c r="D41" s="225"/>
      <c r="E41" s="212"/>
      <c r="F41" s="227">
        <v>-0.22</v>
      </c>
      <c r="G41" s="228"/>
      <c r="H41" s="227">
        <v>0.04</v>
      </c>
      <c r="I41" s="228"/>
      <c r="J41" s="227">
        <v>-0.24</v>
      </c>
      <c r="K41" s="228"/>
      <c r="L41" s="227">
        <v>0.04</v>
      </c>
    </row>
    <row r="42" spans="1:12" ht="10.4" customHeight="1" thickTop="1">
      <c r="D42" s="196"/>
      <c r="F42" s="230"/>
      <c r="G42" s="230"/>
      <c r="H42" s="230"/>
      <c r="J42" s="230"/>
      <c r="K42" s="230"/>
      <c r="L42" s="230"/>
    </row>
    <row r="43" spans="1:12" ht="24" customHeight="1">
      <c r="A43" s="230"/>
      <c r="F43" s="199"/>
      <c r="G43" s="199"/>
      <c r="H43" s="199"/>
      <c r="J43" s="199"/>
      <c r="K43" s="199"/>
      <c r="L43" s="199"/>
    </row>
    <row r="44" spans="1:12" ht="24" customHeight="1">
      <c r="F44" s="199"/>
      <c r="G44" s="199"/>
      <c r="H44" s="199"/>
      <c r="J44" s="199"/>
      <c r="K44" s="199"/>
      <c r="L44" s="199"/>
    </row>
    <row r="45" spans="1:12" ht="24" customHeight="1">
      <c r="F45" s="199"/>
      <c r="G45" s="199"/>
      <c r="H45" s="199"/>
      <c r="J45" s="199"/>
      <c r="K45" s="199"/>
      <c r="L45" s="199"/>
    </row>
  </sheetData>
  <sheetProtection formatCells="0" formatColumns="0" formatRows="0" insertColumns="0" insertRows="0" insertHyperlinks="0" deleteColumns="0" deleteRows="0" sort="0" autoFilter="0" pivotTables="0"/>
  <mergeCells count="7">
    <mergeCell ref="F8:L8"/>
    <mergeCell ref="F4:H4"/>
    <mergeCell ref="J4:L4"/>
    <mergeCell ref="F5:H5"/>
    <mergeCell ref="J5:L5"/>
    <mergeCell ref="F6:H6"/>
    <mergeCell ref="J6:L6"/>
  </mergeCells>
  <pageMargins left="0.7" right="0.7" top="0.48" bottom="0.5" header="0.5" footer="0.5"/>
  <pageSetup paperSize="9" scale="84" firstPageNumber="6" orientation="portrait" useFirstPageNumber="1" r:id="rId1"/>
  <headerFooter>
    <oddFooter>&amp;L&amp;"Angsana New,Regular" หมายเหตุประกอบงบการเงินเป็นส่วนหนึ่งของงบการเงินระหว่างกาลนี้
&amp;C&amp;"Angsana New,Regular"&amp;P</oddFooter>
  </headerFooter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413E4-F184-4BDB-9E96-E07B3620BF4E}">
  <sheetPr>
    <tabColor rgb="FF002060"/>
  </sheetPr>
  <dimension ref="A1:Q45"/>
  <sheetViews>
    <sheetView showGridLines="0" view="pageBreakPreview" topLeftCell="A13" zoomScale="85" zoomScaleNormal="85" zoomScaleSheetLayoutView="85" workbookViewId="0">
      <selection activeCell="L41" sqref="L41"/>
    </sheetView>
  </sheetViews>
  <sheetFormatPr defaultColWidth="8" defaultRowHeight="24" customHeight="1"/>
  <cols>
    <col min="1" max="1" width="9.54296875" style="195" customWidth="1"/>
    <col min="2" max="2" width="10.453125" style="195" customWidth="1"/>
    <col min="3" max="3" width="18.1796875" style="195" customWidth="1"/>
    <col min="4" max="4" width="2.54296875" style="195" customWidth="1"/>
    <col min="5" max="5" width="8.81640625" style="195" customWidth="1"/>
    <col min="6" max="6" width="13.1796875" style="231" customWidth="1"/>
    <col min="7" max="7" width="1.453125" style="231" customWidth="1"/>
    <col min="8" max="8" width="13.1796875" style="231" customWidth="1"/>
    <col min="9" max="9" width="1.453125" style="195" customWidth="1"/>
    <col min="10" max="10" width="13.1796875" style="231" customWidth="1"/>
    <col min="11" max="11" width="1.453125" style="231" customWidth="1"/>
    <col min="12" max="12" width="13.1796875" style="231" customWidth="1"/>
    <col min="13" max="13" width="1.453125" style="195" customWidth="1"/>
    <col min="14" max="14" width="12.81640625" style="42" customWidth="1"/>
    <col min="15" max="15" width="9" style="2" bestFit="1" customWidth="1"/>
    <col min="16" max="16" width="11" style="2" bestFit="1" customWidth="1"/>
    <col min="17" max="16384" width="8" style="195"/>
  </cols>
  <sheetData>
    <row r="1" spans="1:17" s="193" customFormat="1" ht="24" customHeight="1">
      <c r="A1" s="192" t="s">
        <v>0</v>
      </c>
      <c r="B1" s="192"/>
      <c r="C1" s="192"/>
      <c r="D1" s="192"/>
      <c r="E1" s="192"/>
      <c r="F1" s="192"/>
      <c r="G1" s="192"/>
      <c r="H1" s="192"/>
      <c r="J1" s="192"/>
      <c r="K1" s="192"/>
      <c r="L1" s="192"/>
      <c r="N1" s="41"/>
      <c r="O1" s="1"/>
      <c r="P1" s="1"/>
    </row>
    <row r="2" spans="1:17" s="193" customFormat="1" ht="24" customHeight="1">
      <c r="A2" s="192" t="s">
        <v>83</v>
      </c>
      <c r="B2" s="192"/>
      <c r="C2" s="192"/>
      <c r="D2" s="192"/>
      <c r="E2" s="192"/>
      <c r="F2" s="192"/>
      <c r="G2" s="192"/>
      <c r="H2" s="192"/>
      <c r="J2" s="192"/>
      <c r="K2" s="192"/>
      <c r="L2" s="192"/>
      <c r="N2" s="41"/>
      <c r="O2" s="1"/>
      <c r="P2" s="1"/>
    </row>
    <row r="3" spans="1:17" ht="24" customHeight="1">
      <c r="A3" s="194"/>
      <c r="B3" s="194"/>
      <c r="C3" s="194"/>
      <c r="D3" s="194"/>
      <c r="E3" s="194"/>
      <c r="F3" s="194"/>
      <c r="G3" s="194"/>
      <c r="H3" s="194"/>
      <c r="J3" s="194"/>
      <c r="K3" s="194"/>
      <c r="L3" s="194"/>
    </row>
    <row r="4" spans="1:17" ht="24" customHeight="1">
      <c r="A4" s="194"/>
      <c r="B4" s="194"/>
      <c r="C4" s="194"/>
      <c r="D4" s="194"/>
      <c r="E4" s="129"/>
      <c r="F4" s="237" t="s">
        <v>2</v>
      </c>
      <c r="G4" s="237"/>
      <c r="H4" s="237"/>
      <c r="I4" s="143"/>
      <c r="J4" s="237" t="s">
        <v>3</v>
      </c>
      <c r="K4" s="237"/>
      <c r="L4" s="237"/>
    </row>
    <row r="5" spans="1:17" ht="24" customHeight="1">
      <c r="E5" s="129"/>
      <c r="F5" s="238" t="s">
        <v>213</v>
      </c>
      <c r="G5" s="238"/>
      <c r="H5" s="238"/>
      <c r="I5" s="143"/>
      <c r="J5" s="238" t="s">
        <v>213</v>
      </c>
      <c r="K5" s="238"/>
      <c r="L5" s="238"/>
    </row>
    <row r="6" spans="1:17" ht="24" customHeight="1">
      <c r="C6" s="196"/>
      <c r="D6" s="196"/>
      <c r="E6" s="129"/>
      <c r="F6" s="238" t="s">
        <v>212</v>
      </c>
      <c r="G6" s="238"/>
      <c r="H6" s="238"/>
      <c r="I6" s="143"/>
      <c r="J6" s="238" t="s">
        <v>212</v>
      </c>
      <c r="K6" s="238"/>
      <c r="L6" s="238"/>
    </row>
    <row r="7" spans="1:17" ht="24" customHeight="1">
      <c r="C7" s="196"/>
      <c r="D7" s="196"/>
      <c r="E7" s="129" t="s">
        <v>6</v>
      </c>
      <c r="F7" s="144">
        <v>2569</v>
      </c>
      <c r="G7" s="145"/>
      <c r="H7" s="144">
        <v>2568</v>
      </c>
      <c r="I7" s="145"/>
      <c r="J7" s="144">
        <v>2569</v>
      </c>
      <c r="K7" s="145"/>
      <c r="L7" s="144">
        <v>2568</v>
      </c>
    </row>
    <row r="8" spans="1:17" ht="24" customHeight="1">
      <c r="C8" s="196"/>
      <c r="D8" s="196"/>
      <c r="E8" s="129"/>
      <c r="F8" s="236" t="s">
        <v>8</v>
      </c>
      <c r="G8" s="236"/>
      <c r="H8" s="236"/>
      <c r="I8" s="236"/>
      <c r="J8" s="236"/>
      <c r="K8" s="236"/>
      <c r="L8" s="236"/>
    </row>
    <row r="9" spans="1:17" ht="24" customHeight="1">
      <c r="A9" s="197" t="s">
        <v>85</v>
      </c>
      <c r="D9" s="196"/>
      <c r="E9" s="198"/>
      <c r="F9" s="199"/>
      <c r="G9" s="199"/>
      <c r="H9" s="199"/>
      <c r="I9" s="199"/>
      <c r="J9" s="199"/>
      <c r="K9" s="199"/>
      <c r="L9" s="199"/>
      <c r="M9" s="199"/>
    </row>
    <row r="10" spans="1:17" ht="24" customHeight="1">
      <c r="A10" s="200" t="s">
        <v>86</v>
      </c>
      <c r="D10" s="196"/>
      <c r="E10" s="201">
        <v>8</v>
      </c>
      <c r="F10" s="202">
        <v>847214</v>
      </c>
      <c r="G10" s="31"/>
      <c r="H10" s="46">
        <v>714026</v>
      </c>
      <c r="I10" s="31"/>
      <c r="J10" s="202">
        <v>361341</v>
      </c>
      <c r="K10" s="31"/>
      <c r="L10" s="46">
        <v>253878</v>
      </c>
      <c r="M10" s="199"/>
      <c r="Q10" s="203"/>
    </row>
    <row r="11" spans="1:17" ht="24" customHeight="1">
      <c r="A11" s="200" t="s">
        <v>87</v>
      </c>
      <c r="D11" s="196"/>
      <c r="E11" s="201">
        <v>8</v>
      </c>
      <c r="F11" s="4">
        <v>0</v>
      </c>
      <c r="G11" s="31"/>
      <c r="H11" s="46">
        <v>14500</v>
      </c>
      <c r="I11" s="31"/>
      <c r="J11" s="4">
        <v>0</v>
      </c>
      <c r="K11" s="31"/>
      <c r="L11" s="46">
        <v>14500</v>
      </c>
      <c r="M11" s="199"/>
      <c r="N11" s="11"/>
      <c r="Q11" s="203"/>
    </row>
    <row r="12" spans="1:17" ht="24" customHeight="1">
      <c r="A12" s="200" t="s">
        <v>88</v>
      </c>
      <c r="D12" s="196"/>
      <c r="E12" s="201">
        <v>2</v>
      </c>
      <c r="F12" s="204">
        <v>9868</v>
      </c>
      <c r="G12" s="31"/>
      <c r="H12" s="33">
        <v>12246</v>
      </c>
      <c r="I12" s="31"/>
      <c r="J12" s="204">
        <v>14632</v>
      </c>
      <c r="K12" s="31"/>
      <c r="L12" s="33">
        <v>13198</v>
      </c>
      <c r="M12" s="199"/>
      <c r="Q12" s="203"/>
    </row>
    <row r="13" spans="1:17" s="194" customFormat="1" ht="24" customHeight="1">
      <c r="A13" s="194" t="s">
        <v>89</v>
      </c>
      <c r="D13" s="205"/>
      <c r="E13" s="206"/>
      <c r="F13" s="70">
        <f>SUM(F10:F12)</f>
        <v>857082</v>
      </c>
      <c r="G13" s="47"/>
      <c r="H13" s="70">
        <f>SUM(H10:H12)</f>
        <v>740772</v>
      </c>
      <c r="I13" s="47"/>
      <c r="J13" s="70">
        <f>SUM(J10:J12)</f>
        <v>375973</v>
      </c>
      <c r="K13" s="48"/>
      <c r="L13" s="70">
        <f>SUM(L10:L12)</f>
        <v>281576</v>
      </c>
      <c r="M13" s="207"/>
      <c r="N13" s="42"/>
      <c r="O13" s="2"/>
      <c r="P13" s="2"/>
      <c r="Q13" s="203"/>
    </row>
    <row r="14" spans="1:17" ht="11.15" customHeight="1">
      <c r="A14" s="194"/>
      <c r="D14" s="196"/>
      <c r="E14" s="208"/>
      <c r="F14" s="31"/>
      <c r="G14" s="31"/>
      <c r="H14" s="31"/>
      <c r="I14" s="31"/>
      <c r="J14" s="31"/>
      <c r="K14" s="46"/>
      <c r="L14" s="31"/>
      <c r="M14" s="199"/>
      <c r="Q14" s="203"/>
    </row>
    <row r="15" spans="1:17" ht="24" customHeight="1">
      <c r="A15" s="197" t="s">
        <v>90</v>
      </c>
      <c r="D15" s="196"/>
      <c r="E15" s="208"/>
      <c r="F15" s="31"/>
      <c r="G15" s="31"/>
      <c r="H15" s="31"/>
      <c r="I15" s="31"/>
      <c r="J15" s="31"/>
      <c r="K15" s="46"/>
      <c r="L15" s="31"/>
      <c r="M15" s="199"/>
      <c r="Q15" s="203"/>
    </row>
    <row r="16" spans="1:17" ht="24" customHeight="1">
      <c r="A16" s="195" t="s">
        <v>91</v>
      </c>
      <c r="D16" s="196"/>
      <c r="E16" s="208"/>
      <c r="F16" s="202">
        <v>451300</v>
      </c>
      <c r="G16" s="31"/>
      <c r="H16" s="46">
        <v>417259</v>
      </c>
      <c r="I16" s="31"/>
      <c r="J16" s="202">
        <v>185369</v>
      </c>
      <c r="K16" s="31"/>
      <c r="L16" s="46">
        <v>157313</v>
      </c>
      <c r="M16" s="199"/>
      <c r="N16" s="11"/>
      <c r="Q16" s="203"/>
    </row>
    <row r="17" spans="1:17" ht="24" customHeight="1">
      <c r="A17" s="195" t="s">
        <v>92</v>
      </c>
      <c r="D17" s="196"/>
      <c r="E17" s="208"/>
      <c r="F17" s="4">
        <v>0</v>
      </c>
      <c r="G17" s="31"/>
      <c r="H17" s="46">
        <v>13009</v>
      </c>
      <c r="I17" s="31"/>
      <c r="J17" s="4">
        <v>0</v>
      </c>
      <c r="K17" s="31"/>
      <c r="L17" s="31">
        <v>13009</v>
      </c>
      <c r="M17" s="199"/>
      <c r="N17" s="11"/>
      <c r="Q17" s="203"/>
    </row>
    <row r="18" spans="1:17" ht="24" customHeight="1">
      <c r="A18" s="195" t="s">
        <v>93</v>
      </c>
      <c r="D18" s="196"/>
      <c r="E18" s="201">
        <v>2</v>
      </c>
      <c r="F18" s="202">
        <v>117782</v>
      </c>
      <c r="G18" s="31"/>
      <c r="H18" s="30">
        <v>93514</v>
      </c>
      <c r="I18" s="30"/>
      <c r="J18" s="202">
        <v>55411</v>
      </c>
      <c r="K18" s="30"/>
      <c r="L18" s="30">
        <v>40785</v>
      </c>
      <c r="M18" s="199"/>
      <c r="Q18" s="203"/>
    </row>
    <row r="19" spans="1:17" ht="24" customHeight="1">
      <c r="A19" s="195" t="s">
        <v>94</v>
      </c>
      <c r="D19" s="196"/>
      <c r="E19" s="201">
        <v>2</v>
      </c>
      <c r="F19" s="204">
        <v>146664</v>
      </c>
      <c r="G19" s="30"/>
      <c r="H19" s="33">
        <v>130579</v>
      </c>
      <c r="I19" s="30"/>
      <c r="J19" s="204">
        <v>75653</v>
      </c>
      <c r="K19" s="30"/>
      <c r="L19" s="33">
        <v>67490</v>
      </c>
      <c r="M19" s="199"/>
      <c r="Q19" s="203"/>
    </row>
    <row r="20" spans="1:17" ht="24" hidden="1" customHeight="1">
      <c r="A20" s="195" t="s">
        <v>195</v>
      </c>
      <c r="D20" s="196"/>
      <c r="E20" s="201"/>
      <c r="F20" s="204"/>
      <c r="G20" s="30"/>
      <c r="H20" s="33">
        <v>0</v>
      </c>
      <c r="I20" s="30"/>
      <c r="J20" s="204"/>
      <c r="K20" s="30"/>
      <c r="L20" s="33">
        <v>0</v>
      </c>
      <c r="M20" s="199"/>
      <c r="Q20" s="203"/>
    </row>
    <row r="21" spans="1:17" s="194" customFormat="1" ht="24" customHeight="1">
      <c r="A21" s="194" t="s">
        <v>95</v>
      </c>
      <c r="D21" s="205"/>
      <c r="E21" s="206"/>
      <c r="F21" s="70">
        <f>SUM(F16:F20)</f>
        <v>715746</v>
      </c>
      <c r="G21" s="47"/>
      <c r="H21" s="70">
        <f>SUM(H16:H20)</f>
        <v>654361</v>
      </c>
      <c r="I21" s="49"/>
      <c r="J21" s="70">
        <f>SUM(J16:J20)</f>
        <v>316433</v>
      </c>
      <c r="K21" s="50"/>
      <c r="L21" s="70">
        <f>SUM(L16:L20)</f>
        <v>278597</v>
      </c>
      <c r="M21" s="207"/>
      <c r="N21" s="42"/>
      <c r="O21" s="2"/>
      <c r="P21" s="2"/>
      <c r="Q21" s="203"/>
    </row>
    <row r="22" spans="1:17" ht="11.15" customHeight="1">
      <c r="A22" s="194"/>
      <c r="D22" s="196"/>
      <c r="E22" s="208"/>
      <c r="F22" s="31"/>
      <c r="G22" s="31"/>
      <c r="H22" s="31"/>
      <c r="I22" s="31"/>
      <c r="J22" s="31"/>
      <c r="K22" s="46"/>
      <c r="L22" s="31"/>
      <c r="M22" s="199"/>
      <c r="Q22" s="203"/>
    </row>
    <row r="23" spans="1:17" s="194" customFormat="1" ht="24" customHeight="1">
      <c r="A23" s="209" t="s">
        <v>202</v>
      </c>
      <c r="D23" s="205"/>
      <c r="E23" s="206"/>
      <c r="F23" s="71">
        <f>F13-F21</f>
        <v>141336</v>
      </c>
      <c r="G23" s="47"/>
      <c r="H23" s="71">
        <f>H13-H21</f>
        <v>86411</v>
      </c>
      <c r="I23" s="47"/>
      <c r="J23" s="71">
        <f>J13-J21</f>
        <v>59540</v>
      </c>
      <c r="K23" s="48"/>
      <c r="L23" s="71">
        <f>L13-L21</f>
        <v>2979</v>
      </c>
      <c r="M23" s="207"/>
      <c r="N23" s="42"/>
      <c r="O23" s="2"/>
      <c r="P23" s="2"/>
      <c r="Q23" s="203"/>
    </row>
    <row r="24" spans="1:17" s="194" customFormat="1" ht="24" customHeight="1">
      <c r="A24" s="210" t="s">
        <v>192</v>
      </c>
      <c r="D24" s="205"/>
      <c r="E24" s="201">
        <v>2</v>
      </c>
      <c r="F24" s="30">
        <v>119</v>
      </c>
      <c r="G24" s="30"/>
      <c r="H24" s="30">
        <v>64937</v>
      </c>
      <c r="I24" s="30"/>
      <c r="J24" s="30">
        <v>3445</v>
      </c>
      <c r="K24" s="30"/>
      <c r="L24" s="30">
        <v>65023</v>
      </c>
      <c r="M24" s="207"/>
      <c r="O24" s="2"/>
      <c r="Q24" s="203"/>
    </row>
    <row r="25" spans="1:17" s="194" customFormat="1" ht="24" customHeight="1">
      <c r="A25" s="210" t="s">
        <v>96</v>
      </c>
      <c r="D25" s="205"/>
      <c r="E25" s="201">
        <v>2</v>
      </c>
      <c r="F25" s="30">
        <v>-75875</v>
      </c>
      <c r="G25" s="30"/>
      <c r="H25" s="30">
        <v>-70894</v>
      </c>
      <c r="I25" s="30"/>
      <c r="J25" s="30">
        <v>-59097</v>
      </c>
      <c r="K25" s="30"/>
      <c r="L25" s="30">
        <v>-51028</v>
      </c>
      <c r="M25" s="207"/>
      <c r="N25" s="42"/>
      <c r="O25" s="2"/>
      <c r="P25" s="2"/>
      <c r="Q25" s="203"/>
    </row>
    <row r="26" spans="1:17" s="194" customFormat="1" ht="24" customHeight="1">
      <c r="A26" s="210" t="s">
        <v>226</v>
      </c>
      <c r="D26" s="205"/>
      <c r="E26" s="201">
        <v>7</v>
      </c>
      <c r="F26" s="30">
        <v>-56224</v>
      </c>
      <c r="G26" s="30"/>
      <c r="H26" s="4">
        <v>0</v>
      </c>
      <c r="I26" s="30"/>
      <c r="J26" s="30">
        <v>-55940</v>
      </c>
      <c r="K26" s="30"/>
      <c r="L26" s="4">
        <v>0</v>
      </c>
      <c r="M26" s="207"/>
      <c r="N26" s="42"/>
      <c r="O26" s="2"/>
      <c r="P26" s="2"/>
      <c r="Q26" s="203"/>
    </row>
    <row r="27" spans="1:17" s="194" customFormat="1" ht="24" customHeight="1">
      <c r="A27" s="210" t="s">
        <v>183</v>
      </c>
      <c r="D27" s="205"/>
      <c r="E27" s="201"/>
      <c r="F27" s="30"/>
      <c r="G27" s="30"/>
      <c r="H27" s="30"/>
      <c r="I27" s="30"/>
      <c r="J27" s="30"/>
      <c r="K27" s="30"/>
      <c r="L27" s="30"/>
      <c r="M27" s="207"/>
      <c r="N27" s="2"/>
      <c r="O27" s="2"/>
      <c r="P27" s="2"/>
      <c r="Q27" s="203"/>
    </row>
    <row r="28" spans="1:17" ht="24" customHeight="1">
      <c r="A28" s="210" t="s">
        <v>184</v>
      </c>
      <c r="D28" s="196"/>
      <c r="E28" s="201">
        <v>3</v>
      </c>
      <c r="F28" s="32">
        <v>10</v>
      </c>
      <c r="G28" s="31"/>
      <c r="H28" s="32">
        <v>22</v>
      </c>
      <c r="I28" s="31"/>
      <c r="J28" s="33">
        <v>7</v>
      </c>
      <c r="K28" s="31"/>
      <c r="L28" s="32">
        <v>21</v>
      </c>
      <c r="M28" s="199"/>
      <c r="Q28" s="203"/>
    </row>
    <row r="29" spans="1:17" s="194" customFormat="1" ht="24" customHeight="1">
      <c r="A29" s="209" t="s">
        <v>97</v>
      </c>
      <c r="D29" s="205"/>
      <c r="F29" s="71">
        <f>SUM(F23:F28)</f>
        <v>9366</v>
      </c>
      <c r="G29" s="47"/>
      <c r="H29" s="71">
        <f>SUM(H23:H28)</f>
        <v>80476</v>
      </c>
      <c r="I29" s="47"/>
      <c r="J29" s="71">
        <f>SUM(J23:J28)</f>
        <v>-52045</v>
      </c>
      <c r="K29" s="48"/>
      <c r="L29" s="71">
        <f>SUM(L23:L28)</f>
        <v>16995</v>
      </c>
      <c r="M29" s="207"/>
      <c r="N29" s="42"/>
      <c r="O29" s="2"/>
      <c r="P29" s="2"/>
      <c r="Q29" s="203"/>
    </row>
    <row r="30" spans="1:17" ht="24" customHeight="1">
      <c r="A30" s="195" t="s">
        <v>175</v>
      </c>
      <c r="D30" s="196"/>
      <c r="E30" s="201"/>
      <c r="F30" s="32">
        <v>-1601</v>
      </c>
      <c r="G30" s="31"/>
      <c r="H30" s="32">
        <v>-25728</v>
      </c>
      <c r="I30" s="31"/>
      <c r="J30" s="39">
        <v>10484</v>
      </c>
      <c r="K30" s="31"/>
      <c r="L30" s="32">
        <v>-3394</v>
      </c>
      <c r="M30" s="199"/>
      <c r="Q30" s="203"/>
    </row>
    <row r="31" spans="1:17" s="194" customFormat="1" ht="24" customHeight="1">
      <c r="A31" s="211" t="s">
        <v>98</v>
      </c>
      <c r="D31" s="205"/>
      <c r="E31" s="212"/>
      <c r="F31" s="72">
        <f>F29+F30</f>
        <v>7765</v>
      </c>
      <c r="G31" s="47"/>
      <c r="H31" s="72">
        <f>H29+H30</f>
        <v>54748</v>
      </c>
      <c r="I31" s="47"/>
      <c r="J31" s="72">
        <f>J29+J30</f>
        <v>-41561</v>
      </c>
      <c r="K31" s="48"/>
      <c r="L31" s="72">
        <f>L29+L30</f>
        <v>13601</v>
      </c>
      <c r="M31" s="207"/>
      <c r="N31" s="42"/>
      <c r="O31" s="2"/>
      <c r="P31" s="2"/>
      <c r="Q31" s="203"/>
    </row>
    <row r="32" spans="1:17" ht="11.15" customHeight="1">
      <c r="A32" s="213"/>
      <c r="D32" s="196"/>
      <c r="F32" s="46"/>
      <c r="G32" s="46"/>
      <c r="H32" s="46"/>
      <c r="I32" s="46"/>
      <c r="J32" s="46"/>
      <c r="K32" s="46"/>
      <c r="L32" s="46"/>
      <c r="M32" s="199"/>
      <c r="Q32" s="203"/>
    </row>
    <row r="33" spans="1:17" s="194" customFormat="1" ht="24" customHeight="1" thickBot="1">
      <c r="A33" s="214" t="s">
        <v>206</v>
      </c>
      <c r="D33" s="205"/>
      <c r="F33" s="73">
        <f>F31</f>
        <v>7765</v>
      </c>
      <c r="G33" s="51"/>
      <c r="H33" s="73">
        <f>H31</f>
        <v>54748</v>
      </c>
      <c r="I33" s="51"/>
      <c r="J33" s="73">
        <f>J31</f>
        <v>-41561</v>
      </c>
      <c r="K33" s="48"/>
      <c r="L33" s="73">
        <f>L31</f>
        <v>13601</v>
      </c>
      <c r="M33" s="207"/>
      <c r="N33" s="42"/>
      <c r="O33" s="2"/>
      <c r="P33" s="2"/>
      <c r="Q33" s="203"/>
    </row>
    <row r="34" spans="1:17" ht="11.15" customHeight="1" thickTop="1">
      <c r="A34" s="213"/>
      <c r="D34" s="196"/>
      <c r="F34" s="46"/>
      <c r="G34" s="46"/>
      <c r="H34" s="46"/>
      <c r="I34" s="46"/>
      <c r="J34" s="46"/>
      <c r="K34" s="46"/>
      <c r="L34" s="46"/>
      <c r="M34" s="199"/>
      <c r="Q34" s="203"/>
    </row>
    <row r="35" spans="1:17" ht="24" customHeight="1">
      <c r="A35" s="214" t="s">
        <v>99</v>
      </c>
      <c r="B35" s="215"/>
      <c r="C35" s="216"/>
      <c r="D35" s="217"/>
      <c r="E35" s="216"/>
      <c r="F35" s="52"/>
      <c r="G35" s="52"/>
      <c r="H35" s="52"/>
      <c r="I35" s="46"/>
      <c r="J35" s="46"/>
      <c r="K35" s="46"/>
      <c r="L35" s="46"/>
      <c r="M35" s="199"/>
      <c r="Q35" s="203"/>
    </row>
    <row r="36" spans="1:17" ht="24" customHeight="1" thickBot="1">
      <c r="A36" s="218" t="s">
        <v>100</v>
      </c>
      <c r="B36" s="215"/>
      <c r="C36" s="216"/>
      <c r="D36" s="217"/>
      <c r="E36" s="219"/>
      <c r="F36" s="74">
        <f>F31</f>
        <v>7765</v>
      </c>
      <c r="G36" s="53"/>
      <c r="H36" s="74">
        <f>H31</f>
        <v>54748</v>
      </c>
      <c r="I36" s="46"/>
      <c r="J36" s="74">
        <f>J31</f>
        <v>-41561</v>
      </c>
      <c r="K36" s="53"/>
      <c r="L36" s="74">
        <f>L31</f>
        <v>13601</v>
      </c>
      <c r="M36" s="199"/>
      <c r="Q36" s="203"/>
    </row>
    <row r="37" spans="1:17" ht="11.15" customHeight="1" thickTop="1">
      <c r="A37" s="213"/>
      <c r="B37" s="215"/>
      <c r="C37" s="216"/>
      <c r="D37" s="217"/>
      <c r="E37" s="220"/>
      <c r="F37" s="52"/>
      <c r="G37" s="52"/>
      <c r="H37" s="52"/>
      <c r="I37" s="46"/>
      <c r="J37" s="53"/>
      <c r="K37" s="53"/>
      <c r="L37" s="53"/>
      <c r="M37" s="199"/>
      <c r="Q37" s="203"/>
    </row>
    <row r="38" spans="1:17" ht="24" customHeight="1">
      <c r="A38" s="221" t="s">
        <v>207</v>
      </c>
      <c r="B38" s="222"/>
      <c r="C38" s="223"/>
      <c r="D38" s="222"/>
      <c r="E38" s="219"/>
      <c r="F38" s="52"/>
      <c r="G38" s="52"/>
      <c r="H38" s="52"/>
      <c r="I38" s="46"/>
      <c r="J38" s="53"/>
      <c r="K38" s="53"/>
      <c r="L38" s="53"/>
      <c r="M38" s="199"/>
      <c r="Q38" s="203"/>
    </row>
    <row r="39" spans="1:17" ht="24" customHeight="1" thickBot="1">
      <c r="A39" s="218" t="s">
        <v>100</v>
      </c>
      <c r="B39" s="222"/>
      <c r="C39" s="223"/>
      <c r="D39" s="222"/>
      <c r="E39" s="219"/>
      <c r="F39" s="74">
        <f>F33</f>
        <v>7765</v>
      </c>
      <c r="G39" s="53"/>
      <c r="H39" s="74">
        <f>H33</f>
        <v>54748</v>
      </c>
      <c r="I39" s="46"/>
      <c r="J39" s="74">
        <f>J33</f>
        <v>-41561</v>
      </c>
      <c r="K39" s="53"/>
      <c r="L39" s="74">
        <f>L33</f>
        <v>13601</v>
      </c>
      <c r="M39" s="199"/>
      <c r="Q39" s="203"/>
    </row>
    <row r="40" spans="1:17" ht="11.15" customHeight="1" thickTop="1">
      <c r="F40" s="199"/>
      <c r="G40" s="199"/>
      <c r="H40" s="199"/>
      <c r="I40" s="199"/>
      <c r="J40" s="199"/>
      <c r="K40" s="199"/>
      <c r="L40" s="199"/>
      <c r="M40" s="199"/>
      <c r="Q40" s="203"/>
    </row>
    <row r="41" spans="1:17" s="194" customFormat="1" ht="24" customHeight="1" thickBot="1">
      <c r="A41" s="224" t="s">
        <v>101</v>
      </c>
      <c r="B41" s="225"/>
      <c r="C41" s="226"/>
      <c r="D41" s="225"/>
      <c r="E41" s="212"/>
      <c r="F41" s="227">
        <v>0.02</v>
      </c>
      <c r="G41" s="228"/>
      <c r="H41" s="227">
        <v>0.17</v>
      </c>
      <c r="I41" s="228"/>
      <c r="J41" s="227">
        <v>-0.13</v>
      </c>
      <c r="K41" s="228"/>
      <c r="L41" s="227">
        <v>0.04</v>
      </c>
      <c r="M41" s="207"/>
      <c r="N41" s="42"/>
      <c r="O41" s="2"/>
      <c r="P41" s="2"/>
      <c r="Q41" s="203"/>
    </row>
    <row r="42" spans="1:17" ht="10.4" customHeight="1" thickTop="1">
      <c r="D42" s="196"/>
      <c r="F42" s="229"/>
      <c r="G42" s="229"/>
      <c r="H42" s="229"/>
      <c r="I42" s="229"/>
      <c r="J42" s="229"/>
      <c r="K42" s="229"/>
      <c r="L42" s="229"/>
    </row>
    <row r="43" spans="1:17" ht="24" customHeight="1">
      <c r="A43" s="230"/>
      <c r="F43" s="199"/>
      <c r="G43" s="199"/>
      <c r="H43" s="199"/>
      <c r="J43" s="199"/>
      <c r="K43" s="199"/>
      <c r="L43" s="199"/>
    </row>
    <row r="44" spans="1:17" ht="24" customHeight="1">
      <c r="F44" s="199"/>
      <c r="G44" s="199"/>
      <c r="H44" s="199"/>
      <c r="J44" s="199"/>
      <c r="K44" s="199"/>
      <c r="L44" s="199"/>
    </row>
    <row r="45" spans="1:17" ht="24" customHeight="1">
      <c r="F45" s="199"/>
      <c r="G45" s="199"/>
      <c r="H45" s="199"/>
      <c r="J45" s="199"/>
      <c r="K45" s="199"/>
      <c r="L45" s="199"/>
    </row>
  </sheetData>
  <sheetProtection formatCells="0" formatColumns="0" formatRows="0" insertColumns="0" insertRows="0" insertHyperlinks="0" deleteColumns="0" deleteRows="0" sort="0" autoFilter="0" pivotTables="0"/>
  <mergeCells count="7">
    <mergeCell ref="F8:L8"/>
    <mergeCell ref="F4:H4"/>
    <mergeCell ref="J4:L4"/>
    <mergeCell ref="F5:H5"/>
    <mergeCell ref="J5:L5"/>
    <mergeCell ref="F6:H6"/>
    <mergeCell ref="J6:L6"/>
  </mergeCells>
  <pageMargins left="0.7" right="0.7" top="0.48" bottom="0.5" header="0.5" footer="0.5"/>
  <pageSetup paperSize="9" scale="84" firstPageNumber="7" orientation="portrait" useFirstPageNumber="1" r:id="rId1"/>
  <headerFooter>
    <oddFooter>&amp;L&amp;"Angsana New,Regular" หมายเหตุประกอบงบการเงินเป็นส่วนหนึ่งของงบการเงินระหว่างกาลนี้
&amp;C&amp;"Angsana New,Regular"&amp;P</oddFooter>
  </headerFooter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C573FF70E394A86433F5E112C33AA" ma:contentTypeVersion="20" ma:contentTypeDescription="Create a new document." ma:contentTypeScope="" ma:versionID="363326b13391be7397c4bb1fc5892dfb">
  <xsd:schema xmlns:xsd="http://www.w3.org/2001/XMLSchema" xmlns:xs="http://www.w3.org/2001/XMLSchema" xmlns:p="http://schemas.microsoft.com/office/2006/metadata/properties" xmlns:ns1="http://schemas.microsoft.com/sharepoint/v3" xmlns:ns2="f6ba49b0-bcda-4796-8236-5b5cc1493ace" xmlns:ns3="05716746-add9-412a-97a9-1b5167d151a3" xmlns:ns4="4243d5be-521d-4052-81ca-f0f31ea6f2da" targetNamespace="http://schemas.microsoft.com/office/2006/metadata/properties" ma:root="true" ma:fieldsID="07c4184628cb65ea077b891fba7abf30" ns1:_="" ns2:_="" ns3:_="" ns4:_="">
    <xsd:import namespace="http://schemas.microsoft.com/sharepoint/v3"/>
    <xsd:import namespace="f6ba49b0-bcda-4796-8236-5b5cc1493ace"/>
    <xsd:import namespace="05716746-add9-412a-97a9-1b5167d151a3"/>
    <xsd:import namespace="4243d5be-521d-4052-81ca-f0f31ea6f2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a49b0-bcda-4796-8236-5b5cc1493a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83d318-f35c-4577-94aa-4c8e836d27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716746-add9-412a-97a9-1b5167d151a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3d5be-521d-4052-81ca-f0f31ea6f2da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ab28412-1f3e-45b3-a383-4139aabcf663}" ma:internalName="TaxCatchAll" ma:showField="CatchAllData" ma:web="05716746-add9-412a-97a9-1b5167d151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6ba49b0-bcda-4796-8236-5b5cc1493ace">
      <Terms xmlns="http://schemas.microsoft.com/office/infopath/2007/PartnerControls"/>
    </lcf76f155ced4ddcb4097134ff3c332f>
    <_ip_UnifiedCompliancePolicyProperties xmlns="http://schemas.microsoft.com/sharepoint/v3" xsi:nil="true"/>
    <TaxCatchAll xmlns="4243d5be-521d-4052-81ca-f0f31ea6f2d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960E62-DA35-4DBB-A751-4A41245DB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ba49b0-bcda-4796-8236-5b5cc1493ace"/>
    <ds:schemaRef ds:uri="05716746-add9-412a-97a9-1b5167d151a3"/>
    <ds:schemaRef ds:uri="4243d5be-521d-4052-81ca-f0f31ea6f2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719E71-8440-4017-8183-456B663105E6}">
  <ds:schemaRefs>
    <ds:schemaRef ds:uri="http://schemas.microsoft.com/sharepoint/v3"/>
    <ds:schemaRef ds:uri="http://schemas.openxmlformats.org/package/2006/metadata/core-properties"/>
    <ds:schemaRef ds:uri="4243d5be-521d-4052-81ca-f0f31ea6f2da"/>
    <ds:schemaRef ds:uri="http://schemas.microsoft.com/office/2006/metadata/properties"/>
    <ds:schemaRef ds:uri="f6ba49b0-bcda-4796-8236-5b5cc1493ace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05716746-add9-412a-97a9-1b5167d151a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B090ABA-764C-425F-A041-38AD20257A8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5653b52-df9b-47d2-8549-8de78ac04e21}" enabled="1" method="Standard" siteId="{deff24bb-2089-4400-8c8e-f71e680378b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BS 3-5</vt:lpstr>
      <vt:lpstr>PL 3m 6</vt:lpstr>
      <vt:lpstr>PL 6m 7</vt:lpstr>
      <vt:lpstr>Conso 8</vt:lpstr>
      <vt:lpstr>Company 9</vt:lpstr>
      <vt:lpstr>CF 10-11</vt:lpstr>
      <vt:lpstr>'BS 3-5'!Print_Area</vt:lpstr>
      <vt:lpstr>'CF 10-11'!Print_Area</vt:lpstr>
      <vt:lpstr>'Company 9'!Print_Area</vt:lpstr>
      <vt:lpstr>'Conso 8'!Print_Area</vt:lpstr>
      <vt:lpstr>'PL 3m 6'!Print_Area</vt:lpstr>
      <vt:lpstr>'PL 6m 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COMPAQ PRESARIO 660 M 340</dc:creator>
  <cp:keywords/>
  <dc:description/>
  <cp:lastModifiedBy>Kunyapuck Lorlipiwong</cp:lastModifiedBy>
  <cp:revision/>
  <cp:lastPrinted>2026-08-10T07:14:22Z</cp:lastPrinted>
  <dcterms:created xsi:type="dcterms:W3CDTF">1998-02-25T03:57:14Z</dcterms:created>
  <dcterms:modified xsi:type="dcterms:W3CDTF">2026-08-11T07:30:57Z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0x010100FC3C573FF70E394A86433F5E112C33AA</vt:lpwstr>
  </property>
  <property fmtid="{D5CDD505-2E9C-101B-9397-08002B2CF9AE}" pid="3" name="MediaServiceImageTags">
    <vt:lpwstr/>
  </property>
</Properties>
</file>