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3.Accounting\3.6 Consolidated\2026\Q1'26\2.FS\SET file\"/>
    </mc:Choice>
  </mc:AlternateContent>
  <xr:revisionPtr revIDLastSave="0" documentId="13_ncr:1_{354859C3-8CAB-40C8-9659-5DC1E8F3751E}" xr6:coauthVersionLast="47" xr6:coauthVersionMax="47" xr10:uidLastSave="{00000000-0000-0000-0000-000000000000}"/>
  <bookViews>
    <workbookView xWindow="28680" yWindow="-120" windowWidth="29040" windowHeight="15720" tabRatio="782" xr2:uid="{00000000-000D-0000-FFFF-FFFF00000000}"/>
  </bookViews>
  <sheets>
    <sheet name="BS 2-4" sheetId="13" r:id="rId1"/>
    <sheet name="PL 5" sheetId="14" r:id="rId2"/>
    <sheet name="Conso 6" sheetId="10" r:id="rId3"/>
    <sheet name="Company 7" sheetId="11" r:id="rId4"/>
    <sheet name="CF 8-9" sheetId="9" r:id="rId5"/>
    <sheet name="DS_INTERNAL_SETTINGS_STORAGE" sheetId="15" state="veryHidden" r:id="rId6"/>
    <sheet name="DS_INTERNAL_DOCGROUP_STORAGE" sheetId="16" state="veryHidden" r:id="rId7"/>
    <sheet name="DS_INTERNAL_DOCUMENT_STORAGE" sheetId="17" state="veryHidden" r:id="rId8"/>
    <sheet name="DS_INTERNAL_SNIP_STORAGE" sheetId="18" state="veryHidden" r:id="rId9"/>
  </sheets>
  <definedNames>
    <definedName name="_.._Specification_name__P_L" localSheetId="1">#REF!</definedName>
    <definedName name="_.._Specification_name__P_L">#REF!</definedName>
    <definedName name="__dkd1" localSheetId="4">IF(#REF!&lt;=5,INDEX(#REF!,(#REF!*5)-4),#REF!)</definedName>
    <definedName name="__dkd1" localSheetId="1">IF(#REF!&lt;=5,INDEX(#REF!,(#REF!*5)-4),#REF!)</definedName>
    <definedName name="__dkd1">IF(#REF!&lt;=5,INDEX(#REF!,(#REF!*5)-4),#REF!)</definedName>
    <definedName name="__fs2001" localSheetId="4">#REF!</definedName>
    <definedName name="__fs2001">#REF!</definedName>
    <definedName name="__pp1" localSheetId="4">#REF!</definedName>
    <definedName name="__pp1">#REF!</definedName>
    <definedName name="__pp2" localSheetId="4">#REF!</definedName>
    <definedName name="__pp2">#REF!</definedName>
    <definedName name="__pp3" localSheetId="4">#REF!</definedName>
    <definedName name="__pp3">#REF!</definedName>
    <definedName name="__pp4" localSheetId="4">#REF!</definedName>
    <definedName name="__pp4">#REF!</definedName>
    <definedName name="__pp5" localSheetId="4">#REF!</definedName>
    <definedName name="__pp5">#REF!</definedName>
    <definedName name="__pp6" localSheetId="4">#REF!</definedName>
    <definedName name="__pp6">#REF!</definedName>
    <definedName name="__pp7" localSheetId="4">#REF!</definedName>
    <definedName name="__pp7">#REF!</definedName>
    <definedName name="__rik1" localSheetId="4">IF(#REF!&lt;=5,INDEX(#REF!,(#REF!*5)-4),#REF!)</definedName>
    <definedName name="__rik1">IF(#REF!&lt;=5,INDEX(#REF!,(#REF!*5)-4),#REF!)</definedName>
    <definedName name="_dkd1" localSheetId="4">IF(#REF!&lt;=5,INDEX(#REF!,(#REF!*5)-4),#REF!)</definedName>
    <definedName name="_dkd1">IF(#REF!&lt;=5,INDEX(#REF!,(#REF!*5)-4),#REF!)</definedName>
    <definedName name="_xlnm._FilterDatabase" localSheetId="4" hidden="1">'CF 8-9'!$A$1:$I$123</definedName>
    <definedName name="_fs2001" localSheetId="4">#REF!</definedName>
    <definedName name="_fs2001">#REF!</definedName>
    <definedName name="_Order1" hidden="1">255</definedName>
    <definedName name="_pp1" localSheetId="4">#REF!</definedName>
    <definedName name="_pp1">#REF!</definedName>
    <definedName name="_pp2" localSheetId="4">#REF!</definedName>
    <definedName name="_pp2">#REF!</definedName>
    <definedName name="_pp3" localSheetId="4">#REF!</definedName>
    <definedName name="_pp3">#REF!</definedName>
    <definedName name="_pp4" localSheetId="4">#REF!</definedName>
    <definedName name="_pp4">#REF!</definedName>
    <definedName name="_pp5" localSheetId="4">#REF!</definedName>
    <definedName name="_pp5">#REF!</definedName>
    <definedName name="_pp6" localSheetId="4">#REF!</definedName>
    <definedName name="_pp6">#REF!</definedName>
    <definedName name="_pp7" localSheetId="4">#REF!</definedName>
    <definedName name="_pp7">#REF!</definedName>
    <definedName name="_rik1" localSheetId="4">IF(#REF!&lt;=5,INDEX(#REF!,(#REF!*5)-4),#REF!)</definedName>
    <definedName name="_rik1">IF(#REF!&lt;=5,INDEX(#REF!,(#REF!*5)-4),#REF!)</definedName>
    <definedName name="a" localSheetId="4">#REF!</definedName>
    <definedName name="a">#REF!</definedName>
    <definedName name="aa" localSheetId="4">#REF!</definedName>
    <definedName name="aa">#REF!</definedName>
    <definedName name="aaa" localSheetId="4">IF(#REF!&lt;=5,INDEX(#REF!,(#REF!*5)-4),#REF!)</definedName>
    <definedName name="aaa">IF(#REF!&lt;=5,INDEX(#REF!,(#REF!*5)-4),#REF!)</definedName>
    <definedName name="aaaa" localSheetId="4">IF(#REF!&lt;=5,INDEX(#REF!,(#REF!*5)-4),#REF!)</definedName>
    <definedName name="aaaa">IF(#REF!&lt;=5,INDEX(#REF!,(#REF!*5)-4),#REF!)</definedName>
    <definedName name="aaaaa" localSheetId="4">IF(#REF!&lt;=5,INDEX(#REF!,(#REF!*5)-4),#REF!)</definedName>
    <definedName name="aaaaa">IF(#REF!&lt;=5,INDEX(#REF!,(#REF!*5)-4),#REF!)</definedName>
    <definedName name="aaaaaa" localSheetId="4">IF(#REF!&lt;=5,INDEX(#REF!,(#REF!*5)-4),#REF!)</definedName>
    <definedName name="aaaaaa">IF(#REF!&lt;=5,INDEX(#REF!,(#REF!*5)-4),#REF!)</definedName>
    <definedName name="b" localSheetId="4">#REF!</definedName>
    <definedName name="b">#REF!</definedName>
    <definedName name="bb" localSheetId="4">#REF!</definedName>
    <definedName name="bb">#REF!</definedName>
    <definedName name="bgpl" localSheetId="4">#REF!</definedName>
    <definedName name="bgpl">#REF!</definedName>
    <definedName name="bgpl1" localSheetId="4">#REF!</definedName>
    <definedName name="bgpl1">#REF!</definedName>
    <definedName name="data">#REF!</definedName>
    <definedName name="date" localSheetId="4">#REF!</definedName>
    <definedName name="date">#REF!</definedName>
    <definedName name="detail" localSheetId="4">#REF!</definedName>
    <definedName name="detail">#REF!</definedName>
    <definedName name="detail2001" localSheetId="4">#REF!</definedName>
    <definedName name="detail2001">#REF!</definedName>
    <definedName name="dkd" localSheetId="4">IF(#REF!&lt;=5,INDEX(#REF!,(#REF!*5)-4),#REF!)</definedName>
    <definedName name="dkd">IF(#REF!&lt;=5,INDEX(#REF!,(#REF!*5)-4),#REF!)</definedName>
    <definedName name="Elim" localSheetId="4">#REF!</definedName>
    <definedName name="Elim">#REF!</definedName>
    <definedName name="ElimCode">#REF!</definedName>
    <definedName name="ElimCodeAM">#REF!</definedName>
    <definedName name="ElimCodeBM">#REF!</definedName>
    <definedName name="ElimCodeLM">#REF!</definedName>
    <definedName name="ElimDif" localSheetId="4">#REF!</definedName>
    <definedName name="ElimDif">#REF!</definedName>
    <definedName name="ElimSegAM">#REF!</definedName>
    <definedName name="ElimSegBM">#REF!</definedName>
    <definedName name="ElimSegLM">#REF!</definedName>
    <definedName name="fs" localSheetId="4">#REF!</definedName>
    <definedName name="fs">#REF!</definedName>
    <definedName name="gg" localSheetId="4">IF(#REF!&lt;=5,INDEX(#REF!,(#REF!*5)-4),#REF!)</definedName>
    <definedName name="gg">IF(#REF!&lt;=5,INDEX(#REF!,(#REF!*5)-4),#REF!)</definedName>
    <definedName name="hh" localSheetId="4">#REF!</definedName>
    <definedName name="hh">#REF!</definedName>
    <definedName name="jj" localSheetId="4">#REF!</definedName>
    <definedName name="jj">#REF!</definedName>
    <definedName name="kk" localSheetId="4">#REF!</definedName>
    <definedName name="kk">#REF!</definedName>
    <definedName name="ll" localSheetId="4">#REF!</definedName>
    <definedName name="ll">#REF!</definedName>
    <definedName name="lrhlrh" localSheetId="4">#REF!</definedName>
    <definedName name="lrhlrh">#REF!</definedName>
    <definedName name="lyrbs" localSheetId="4">#REF!</definedName>
    <definedName name="lyrbs">#REF!</definedName>
    <definedName name="lyrbs1" localSheetId="4">#REF!</definedName>
    <definedName name="lyrbs1">#REF!</definedName>
    <definedName name="lyrpl" localSheetId="4">#REF!</definedName>
    <definedName name="lyrpl">#REF!</definedName>
    <definedName name="lyrpl1" localSheetId="4">#REF!</definedName>
    <definedName name="lyrpl1">#REF!</definedName>
    <definedName name="mm" localSheetId="4">IF(#REF!&lt;=5,INDEX(#REF!,(#REF!*5)-4),#REF!)</definedName>
    <definedName name="mm">IF(#REF!&lt;=5,INDEX(#REF!,(#REF!*5)-4),#REF!)</definedName>
    <definedName name="PeriodInYear">#REF!</definedName>
    <definedName name="_xlnm.Print_Area" localSheetId="0">'BS 2-4'!$A$1:$M$106</definedName>
    <definedName name="_xlnm.Print_Area" localSheetId="4">'CF 8-9'!$A$1:$I$124</definedName>
    <definedName name="_xlnm.Print_Area" localSheetId="3">'Company 7'!$A$1:$L$31</definedName>
    <definedName name="_xlnm.Print_Area" localSheetId="2">'Conso 6'!$A$1:$P$32</definedName>
    <definedName name="_xlnm.Print_Area" localSheetId="1">'PL 5'!$A$1:$J$43</definedName>
    <definedName name="ratio" localSheetId="1">IF(#REF!&lt;=5,INDEX(#REF!,(#REF!*5)-4),#REF!)</definedName>
    <definedName name="ratio">IF(#REF!&lt;=5,INDEX(#REF!,(#REF!*5)-4),#REF!)</definedName>
    <definedName name="ratio1">IF(#REF!&lt;=5,INDEX(#REF!,(#REF!*5)-4),#REF!)</definedName>
    <definedName name="ratio2">IF(#REF!&lt;=5,INDEX(#REF!,(#REF!*5)-4),#REF!)</definedName>
    <definedName name="ratio3">IF(#REF!&lt;=5,INDEX(#REF!,(#REF!*5)-4),#REF!)</definedName>
    <definedName name="report">#REF!</definedName>
    <definedName name="rik" localSheetId="4">IF(#REF!&lt;=5,INDEX(#REF!,(#REF!*5)-4),#REF!)</definedName>
    <definedName name="rik">IF(#REF!&lt;=5,INDEX(#REF!,(#REF!*5)-4),#REF!)</definedName>
    <definedName name="twpl" localSheetId="4">#REF!</definedName>
    <definedName name="twpl">#REF!</definedName>
    <definedName name="variance">#REF!</definedName>
    <definedName name="ytdbs" localSheetId="4">#REF!</definedName>
    <definedName name="ytdbs">#REF!</definedName>
    <definedName name="ytdbs1" localSheetId="4">#REF!</definedName>
    <definedName name="ytdbs1">#REF!</definedName>
    <definedName name="ytdpl" localSheetId="4">#REF!</definedName>
    <definedName name="ytdpl">#REF!</definedName>
    <definedName name="ytdpl1" localSheetId="4">#REF!</definedName>
    <definedName name="ytdpl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0" l="1"/>
  <c r="N29" i="10"/>
  <c r="M64" i="13"/>
  <c r="I75" i="13"/>
  <c r="J22" i="14"/>
  <c r="H22" i="14"/>
  <c r="F22" i="14"/>
  <c r="D22" i="14"/>
  <c r="I104" i="9" l="1"/>
  <c r="G104" i="9"/>
  <c r="E104" i="9"/>
  <c r="C104" i="9"/>
  <c r="J24" i="11" l="1"/>
  <c r="H24" i="11"/>
  <c r="F24" i="11"/>
  <c r="D24" i="11"/>
  <c r="L23" i="11"/>
  <c r="N25" i="10"/>
  <c r="L25" i="10"/>
  <c r="J25" i="10"/>
  <c r="H25" i="10"/>
  <c r="F25" i="10"/>
  <c r="D25" i="10"/>
  <c r="P24" i="10"/>
  <c r="P25" i="10" l="1"/>
  <c r="L24" i="11"/>
  <c r="G107" i="9" l="1"/>
  <c r="C107" i="9"/>
  <c r="G13" i="9"/>
  <c r="C13" i="9"/>
  <c r="I14" i="9"/>
  <c r="G14" i="9"/>
  <c r="I13" i="9"/>
  <c r="C14" i="9"/>
  <c r="E14" i="9"/>
  <c r="E13" i="9"/>
  <c r="J14" i="14"/>
  <c r="H14" i="14"/>
  <c r="F14" i="14"/>
  <c r="D14" i="14"/>
  <c r="J24" i="14" l="1"/>
  <c r="F24" i="14"/>
  <c r="D24" i="14"/>
  <c r="H24" i="14"/>
  <c r="D29" i="14" l="1"/>
  <c r="D31" i="14" s="1"/>
  <c r="H29" i="14"/>
  <c r="H31" i="14" s="1"/>
  <c r="F29" i="14"/>
  <c r="F31" i="14" s="1"/>
  <c r="J29" i="14"/>
  <c r="J31" i="14" s="1"/>
  <c r="F33" i="14" l="1"/>
  <c r="F39" i="14" s="1"/>
  <c r="F36" i="14"/>
  <c r="N14" i="10" s="1"/>
  <c r="E11" i="9"/>
  <c r="I11" i="9"/>
  <c r="J36" i="14"/>
  <c r="J13" i="11" s="1"/>
  <c r="J33" i="14"/>
  <c r="H36" i="14"/>
  <c r="J27" i="11" s="1"/>
  <c r="G11" i="9"/>
  <c r="H33" i="14"/>
  <c r="D33" i="14"/>
  <c r="C11" i="9"/>
  <c r="D36" i="14"/>
  <c r="N28" i="10" s="1"/>
  <c r="J39" i="14" l="1"/>
  <c r="D39" i="14"/>
  <c r="H39" i="14"/>
  <c r="E91" i="9" l="1"/>
  <c r="P11" i="10" l="1"/>
  <c r="H14" i="11"/>
  <c r="H16" i="11" s="1"/>
  <c r="D14" i="11"/>
  <c r="D16" i="11" s="1"/>
  <c r="F14" i="11"/>
  <c r="L10" i="11"/>
  <c r="F16" i="11" l="1"/>
  <c r="H28" i="11" l="1"/>
  <c r="H30" i="11" s="1"/>
  <c r="K102" i="13" s="1"/>
  <c r="F28" i="11"/>
  <c r="F30" i="11" s="1"/>
  <c r="D28" i="11"/>
  <c r="D30" i="11" s="1"/>
  <c r="L29" i="10"/>
  <c r="L31" i="10" s="1"/>
  <c r="G102" i="13" s="1"/>
  <c r="J29" i="10"/>
  <c r="J31" i="10" s="1"/>
  <c r="H29" i="10"/>
  <c r="H31" i="10" s="1"/>
  <c r="F29" i="10"/>
  <c r="F31" i="10" s="1"/>
  <c r="D29" i="10"/>
  <c r="D31" i="10" s="1"/>
  <c r="L15" i="10"/>
  <c r="L17" i="10" s="1"/>
  <c r="J15" i="10"/>
  <c r="J17" i="10" s="1"/>
  <c r="H15" i="10"/>
  <c r="H17" i="10" s="1"/>
  <c r="F15" i="10"/>
  <c r="F17" i="10" s="1"/>
  <c r="D15" i="10"/>
  <c r="D17" i="10" s="1"/>
  <c r="I91" i="9" l="1"/>
  <c r="P20" i="10" l="1"/>
  <c r="L19" i="11"/>
  <c r="M104" i="13"/>
  <c r="K75" i="13"/>
  <c r="G75" i="13"/>
  <c r="M75" i="13"/>
  <c r="K64" i="13"/>
  <c r="G64" i="13"/>
  <c r="I64" i="13"/>
  <c r="M36" i="13"/>
  <c r="K36" i="13"/>
  <c r="G36" i="13"/>
  <c r="I36" i="13"/>
  <c r="K20" i="13"/>
  <c r="G20" i="13"/>
  <c r="M20" i="13"/>
  <c r="I20" i="13"/>
  <c r="I76" i="13" l="1"/>
  <c r="M38" i="13"/>
  <c r="I38" i="13"/>
  <c r="I104" i="13"/>
  <c r="K38" i="13"/>
  <c r="G38" i="13"/>
  <c r="K76" i="13"/>
  <c r="G76" i="13"/>
  <c r="M76" i="13"/>
  <c r="M106" i="13" s="1"/>
  <c r="I106" i="13" l="1"/>
  <c r="E40" i="9" l="1"/>
  <c r="P14" i="10"/>
  <c r="I40" i="9"/>
  <c r="I63" i="9" l="1"/>
  <c r="E63" i="9"/>
  <c r="N15" i="10"/>
  <c r="N17" i="10" s="1"/>
  <c r="P15" i="10"/>
  <c r="P17" i="10" s="1"/>
  <c r="J14" i="11"/>
  <c r="J16" i="11" s="1"/>
  <c r="L13" i="11"/>
  <c r="L14" i="11" s="1"/>
  <c r="L16" i="11" s="1"/>
  <c r="I67" i="9" l="1"/>
  <c r="E67" i="9"/>
  <c r="J28" i="11"/>
  <c r="J30" i="11" s="1"/>
  <c r="K103" i="13" s="1"/>
  <c r="K104" i="13" s="1"/>
  <c r="K106" i="13" s="1"/>
  <c r="N31" i="10"/>
  <c r="G103" i="13" s="1"/>
  <c r="P28" i="10"/>
  <c r="P31" i="10" s="1"/>
  <c r="I106" i="9" l="1"/>
  <c r="E106" i="9"/>
  <c r="G104" i="13"/>
  <c r="G106" i="13" s="1"/>
  <c r="L27" i="11"/>
  <c r="L28" i="11" s="1"/>
  <c r="I108" i="9" l="1"/>
  <c r="E108" i="9"/>
  <c r="L30" i="11"/>
  <c r="G40" i="9"/>
  <c r="C40" i="9"/>
  <c r="G91" i="9" l="1"/>
  <c r="C91" i="9" l="1"/>
  <c r="G63" i="9" l="1"/>
  <c r="G67" i="9" l="1"/>
  <c r="G106" i="9" s="1"/>
  <c r="G108" i="9" s="1"/>
  <c r="C63" i="9"/>
  <c r="C67" i="9" l="1"/>
  <c r="C106" i="9" s="1"/>
  <c r="C108" i="9" s="1"/>
</calcChain>
</file>

<file path=xl/sharedStrings.xml><?xml version="1.0" encoding="utf-8"?>
<sst xmlns="http://schemas.openxmlformats.org/spreadsheetml/2006/main" count="423" uniqueCount="253">
  <si>
    <t>Veranda Resort Public Company Limited and its Subsidiaries</t>
  </si>
  <si>
    <t>Statement of financial position</t>
  </si>
  <si>
    <t>Consolidated</t>
  </si>
  <si>
    <t>Separate</t>
  </si>
  <si>
    <t>financial statements</t>
  </si>
  <si>
    <t>31 December</t>
  </si>
  <si>
    <t>Assets</t>
  </si>
  <si>
    <t>Note</t>
  </si>
  <si>
    <t>(Unaudited)</t>
  </si>
  <si>
    <t>(in thousand Baht)</t>
  </si>
  <si>
    <t>Current assets</t>
  </si>
  <si>
    <t>Cash and cash equivalents</t>
  </si>
  <si>
    <t>Trade and other receivables</t>
  </si>
  <si>
    <t xml:space="preserve">Inventories </t>
  </si>
  <si>
    <t>Real estate development for sale</t>
  </si>
  <si>
    <t xml:space="preserve">  real estate development for sale</t>
  </si>
  <si>
    <t>Cost to obtain contracts</t>
  </si>
  <si>
    <t>Other current financial assets</t>
  </si>
  <si>
    <t>Other current assets</t>
  </si>
  <si>
    <t>Total current assets</t>
  </si>
  <si>
    <t>Non-current assets</t>
  </si>
  <si>
    <t>Restricted deposit at financial institution</t>
  </si>
  <si>
    <t>Investments in subsidiaries</t>
  </si>
  <si>
    <t>Long-term loans to related parties</t>
  </si>
  <si>
    <t>Investment properties</t>
  </si>
  <si>
    <t xml:space="preserve">Property, plant and equipment </t>
  </si>
  <si>
    <t>Right-of-use assets</t>
  </si>
  <si>
    <t>Goodwill</t>
  </si>
  <si>
    <t xml:space="preserve">   property, plant and equipment </t>
  </si>
  <si>
    <t>Deferred tax assets</t>
  </si>
  <si>
    <t>Other non-current financial assets</t>
  </si>
  <si>
    <t>Other non-current assets</t>
  </si>
  <si>
    <t>Total non-current assets</t>
  </si>
  <si>
    <t>Total assets</t>
  </si>
  <si>
    <t>Liabilities and equity</t>
  </si>
  <si>
    <t>Current liabilities</t>
  </si>
  <si>
    <t>Bank overdrafts and short-term borrowings</t>
  </si>
  <si>
    <t xml:space="preserve">   from financial institutions</t>
  </si>
  <si>
    <t>Trade and other payables</t>
  </si>
  <si>
    <t>Current portion of long-term borrowings</t>
  </si>
  <si>
    <t>Short-term borrowings from related parties</t>
  </si>
  <si>
    <t xml:space="preserve">Current portion of lease liabilities </t>
  </si>
  <si>
    <t>Current portion of long-term debentures</t>
  </si>
  <si>
    <t>Corporate income tax payable</t>
  </si>
  <si>
    <t>Advance received from customers</t>
  </si>
  <si>
    <t>Advance received for land and buildings</t>
  </si>
  <si>
    <t>Other current financial liabilities</t>
  </si>
  <si>
    <t>Other current liabilities</t>
  </si>
  <si>
    <t xml:space="preserve">Total current liabilities </t>
  </si>
  <si>
    <t xml:space="preserve">Non-current liabilities </t>
  </si>
  <si>
    <t>Lease liabilities</t>
  </si>
  <si>
    <t>Long-term debentures</t>
  </si>
  <si>
    <t>Deferred tax liabilities</t>
  </si>
  <si>
    <t>Other non-current provisions</t>
  </si>
  <si>
    <t>Other non-current financial liabilities</t>
  </si>
  <si>
    <t>Other non-current liabilities</t>
  </si>
  <si>
    <t>Total non-current liabilities</t>
  </si>
  <si>
    <t>Total liabilities</t>
  </si>
  <si>
    <t>Equity</t>
  </si>
  <si>
    <t>Share capital</t>
  </si>
  <si>
    <t xml:space="preserve">   Authorised share capital </t>
  </si>
  <si>
    <t xml:space="preserve">   (350,000,000 ordinary shares, par value</t>
  </si>
  <si>
    <t xml:space="preserve">    at Baht 5 per share)</t>
  </si>
  <si>
    <t xml:space="preserve">   Issued and paid-up share capital</t>
  </si>
  <si>
    <t xml:space="preserve">   (319,681,672 ordinary shares, par value</t>
  </si>
  <si>
    <t>Share discount on business combination</t>
  </si>
  <si>
    <t xml:space="preserve">    under common control</t>
  </si>
  <si>
    <t>Share discount from change in shareholding</t>
  </si>
  <si>
    <t xml:space="preserve">    in subsidiaries</t>
  </si>
  <si>
    <t xml:space="preserve">   Appropriated</t>
  </si>
  <si>
    <t xml:space="preserve">  Legal reserve </t>
  </si>
  <si>
    <t>Total equity</t>
  </si>
  <si>
    <t>Total liabilities and equity</t>
  </si>
  <si>
    <t>Statement of comprehensive income (Unaudited)</t>
  </si>
  <si>
    <t>Three-month period ended</t>
  </si>
  <si>
    <t>Income</t>
  </si>
  <si>
    <t>Revenue from hotel operations</t>
  </si>
  <si>
    <t>Revenue from sales of real estate</t>
  </si>
  <si>
    <t>Other income</t>
  </si>
  <si>
    <t>Total income</t>
  </si>
  <si>
    <t>Expenses</t>
  </si>
  <si>
    <t xml:space="preserve">Cost of hotel operations </t>
  </si>
  <si>
    <t>Cost of sales of real estate</t>
  </si>
  <si>
    <t>Selling expenses</t>
  </si>
  <si>
    <t>Administrative expenses</t>
  </si>
  <si>
    <t>Total expenses</t>
  </si>
  <si>
    <t>Finance cost</t>
  </si>
  <si>
    <t xml:space="preserve">   Owners of parent</t>
  </si>
  <si>
    <t>Statement of changes in equity (Unaudited)</t>
  </si>
  <si>
    <t>Consolidated financial statements</t>
  </si>
  <si>
    <t>Share discount</t>
  </si>
  <si>
    <t>Issued and</t>
  </si>
  <si>
    <t>on business</t>
  </si>
  <si>
    <t>from change in</t>
  </si>
  <si>
    <t>paid-up</t>
  </si>
  <si>
    <t>combination under</t>
  </si>
  <si>
    <t>shareholding</t>
  </si>
  <si>
    <t>Legal</t>
  </si>
  <si>
    <t>Unappropriated</t>
  </si>
  <si>
    <t>Total</t>
  </si>
  <si>
    <t>share capital</t>
  </si>
  <si>
    <t>Share premium</t>
  </si>
  <si>
    <t>common control</t>
  </si>
  <si>
    <t>in subsidiaries</t>
  </si>
  <si>
    <t>reserve</t>
  </si>
  <si>
    <t>equity</t>
  </si>
  <si>
    <t>Separate financial statements</t>
  </si>
  <si>
    <t>Decrease in right-of-use assets from the remeasurement and termination of contract</t>
  </si>
  <si>
    <t>Statement of cash flows (Unaudited)</t>
  </si>
  <si>
    <t>Cash flows from operating activities</t>
  </si>
  <si>
    <t>Depreciation and amortisation</t>
  </si>
  <si>
    <t>Bad debt</t>
  </si>
  <si>
    <t>Reversal of allowance for impairment loss on intangible asset</t>
  </si>
  <si>
    <t>Difference from reduction of lease payment</t>
  </si>
  <si>
    <t>Gain on change in fair value of financial assets</t>
  </si>
  <si>
    <t>Net difference of right-of-use assets and lease liabilities from termination of contracts</t>
  </si>
  <si>
    <t>Loss on write-off intangible assets</t>
  </si>
  <si>
    <t>Gain on sales of financial assets</t>
  </si>
  <si>
    <t>Loss on non-refundable withholding tax deducted at source</t>
  </si>
  <si>
    <t>Changes in operating assets and liabilities</t>
  </si>
  <si>
    <t>Inventories</t>
  </si>
  <si>
    <t>Employee benefits paid</t>
  </si>
  <si>
    <t xml:space="preserve">Net cash generated from operating </t>
  </si>
  <si>
    <t>Interest paid</t>
  </si>
  <si>
    <t>Cash flows from investing activities</t>
  </si>
  <si>
    <t>Acquisition of financial assets</t>
  </si>
  <si>
    <t>Proceeds from sales of financial assets</t>
  </si>
  <si>
    <t>Acquisition of investment in subsidiary</t>
  </si>
  <si>
    <t>Acquisition of investment property</t>
  </si>
  <si>
    <t>Acquisition of property, plant and equipment</t>
  </si>
  <si>
    <t>Acquisition of intangible assets</t>
  </si>
  <si>
    <t>Proceeds from sales of property, plant and equipment</t>
  </si>
  <si>
    <t>Proceeds from sales of intangible assets</t>
  </si>
  <si>
    <t xml:space="preserve">Interest received  </t>
  </si>
  <si>
    <t xml:space="preserve">Net cash used in investing activities  </t>
  </si>
  <si>
    <t>Cash flows from financing activities</t>
  </si>
  <si>
    <t xml:space="preserve">  from financial institutions</t>
  </si>
  <si>
    <t>Proceeds from borrowings from related parties</t>
  </si>
  <si>
    <t>Repayment of borrowings from related parties</t>
  </si>
  <si>
    <t>Payment of lease liabilities</t>
  </si>
  <si>
    <t>Net increase (decrease) in cash and cash equivalents</t>
  </si>
  <si>
    <t>Cash and cash equivalents at 1 January</t>
  </si>
  <si>
    <t>Non-cash transactions</t>
  </si>
  <si>
    <t>Increase in other receivables from sale of assets</t>
  </si>
  <si>
    <t>Increase in other payables from transfer provision for employee benefits</t>
  </si>
  <si>
    <t xml:space="preserve">  to a related party</t>
  </si>
  <si>
    <t>Finance cost recorded as property, plant and equipment</t>
  </si>
  <si>
    <t>Finance cost recorded as real estate development for sale</t>
  </si>
  <si>
    <t>Transfer real estate development for sale to property, plant and equipment</t>
  </si>
  <si>
    <t xml:space="preserve">Transfer property, plant and equipment to real estate development for sale </t>
  </si>
  <si>
    <t>Transfer right-of-use assets to property, plant and equipment</t>
  </si>
  <si>
    <t xml:space="preserve">Reduction of lease payments from lessors </t>
  </si>
  <si>
    <t xml:space="preserve">   from non-related person</t>
  </si>
  <si>
    <t>Allowance for declining in value of inventories</t>
  </si>
  <si>
    <t>Allowance for impairment loss on investment in subsidiary</t>
  </si>
  <si>
    <t>Reversal of allowance for expected credit loss on interest receivable</t>
  </si>
  <si>
    <t>on ordinary shares</t>
  </si>
  <si>
    <t>Reversal of allowance for expected credit loss on trade receivables</t>
  </si>
  <si>
    <t>Reversal of allowance for declining in value of real estate development for sale</t>
  </si>
  <si>
    <t>Long-term borrowings</t>
  </si>
  <si>
    <t>Proceeds from long-term borrowings</t>
  </si>
  <si>
    <t>Repayment of long-term borrowings</t>
  </si>
  <si>
    <t>Reversal of allowance for impairment loss on property, plant and equipment</t>
  </si>
  <si>
    <t>Balance at 1 January 2025</t>
  </si>
  <si>
    <t xml:space="preserve">Acquisition of the right-of-use asset </t>
  </si>
  <si>
    <t>Proceeds from issuing debentures</t>
  </si>
  <si>
    <t>Repayment of debentures</t>
  </si>
  <si>
    <t>Decrease in other payables from purchase of assets</t>
  </si>
  <si>
    <t>2, 3</t>
  </si>
  <si>
    <t>Taxes received</t>
  </si>
  <si>
    <t>Gain on loan modification</t>
  </si>
  <si>
    <t>Retained earnings</t>
  </si>
  <si>
    <t xml:space="preserve">   Unappropriated</t>
  </si>
  <si>
    <t xml:space="preserve">Tax expense (income) </t>
  </si>
  <si>
    <t>Advance payment for land and construction of</t>
  </si>
  <si>
    <t>Advance payment for construction of</t>
  </si>
  <si>
    <t>Advance payment for land and construction of real estate development for sale</t>
  </si>
  <si>
    <t>Advance payment for construction of property, plant and equipment</t>
  </si>
  <si>
    <t>Decrease in right-of-use assets from the termination of contracts</t>
  </si>
  <si>
    <t>Intangible assets</t>
  </si>
  <si>
    <t>6</t>
  </si>
  <si>
    <t>Finance income</t>
  </si>
  <si>
    <t>Dividends paid to owners of the Company</t>
  </si>
  <si>
    <t xml:space="preserve">  Distributions to owners of the parent</t>
  </si>
  <si>
    <t xml:space="preserve">  Total distributions to owners of the parent</t>
  </si>
  <si>
    <t xml:space="preserve">  Distributions to owners</t>
  </si>
  <si>
    <t xml:space="preserve"> Total distributions to owners</t>
  </si>
  <si>
    <t>Increase in right-of-use assets</t>
  </si>
  <si>
    <t xml:space="preserve">  Dividends</t>
  </si>
  <si>
    <t>Increase (decrease) in other payables from purchase of assets</t>
  </si>
  <si>
    <t>Transactions with owners, recorded directly in equity</t>
  </si>
  <si>
    <t xml:space="preserve">Income tax paid </t>
  </si>
  <si>
    <t>Impairment loss on investment in subsidiary</t>
  </si>
  <si>
    <t>Proceeds from repayment of loans to related parties</t>
  </si>
  <si>
    <t xml:space="preserve">Tax income (expense) </t>
  </si>
  <si>
    <t>Share premium on ordinary shares</t>
  </si>
  <si>
    <t>Reversal of impairment loss on financial assets</t>
  </si>
  <si>
    <t>Reversal of allowance for expected credit loss on loan to related parties</t>
  </si>
  <si>
    <t>TS3XGZHZJFQDC15QDTJ5STG8RYF8WEYCPVFAGYZXC3FRTWQKMKDG</t>
  </si>
  <si>
    <t>Sophitha, Khumsom</t>
  </si>
  <si>
    <t>Create</t>
  </si>
  <si>
    <t>d974cba5-1bdc-4d82-a162-9befe7edcc78</t>
  </si>
  <si>
    <t>{"id":"d974cba5-1bdc-4d82-a162-9befe7edcc78","type":1,"name":"workbookId","value":"db994922-8131-459c-a655-55996ae06139"}</t>
  </si>
  <si>
    <t>9926e7cf-1f38-4153-a1e1-9e7b27d73d6f</t>
  </si>
  <si>
    <t>{"id":"9926e7cf-1f38-4153-a1e1-9e7b27d73d6f","type":0,"name":"dataSnipperSheetDeleted","value":"false"}</t>
  </si>
  <si>
    <t>c5235055-e01b-4f2c-a23a-5eb9f6f6a972</t>
  </si>
  <si>
    <t>{"id":"c5235055-e01b-4f2c-a23a-5eb9f6f6a972","type":0,"name":"embed-documents","value":"false"}</t>
  </si>
  <si>
    <t>74ce0fea-b0f8-437d-94e7-8a83572cf970</t>
  </si>
  <si>
    <t>{"id":"74ce0fea-b0f8-437d-94e7-8a83572cf970","type":0,"name":"table-snip-suggestions","value":"true"}</t>
  </si>
  <si>
    <t>f905b0bc-63a2-4743-a287-c697916d73dc</t>
  </si>
  <si>
    <t>{"id":"f905b0bc-63a2-4743-a287-c697916d73dc","type":1,"name":"migratedFssProjectId","value":""}</t>
  </si>
  <si>
    <t>FE35QDAWHEVD5B0XQEHPTZ2E06JS81VHNGT4H8XM8K22YEB40ZW0</t>
  </si>
  <si>
    <t>Arisa, Sudthinaiwaraporn</t>
  </si>
  <si>
    <t>RP00JP6JTKWS7YSH8EDMA9AWXCGVZFYAY07QPYD2RVHGEX1VVYVG</t>
  </si>
  <si>
    <t>Nattapat, Holong</t>
  </si>
  <si>
    <t>Update</t>
  </si>
  <si>
    <t>{"id":"d974cba5-1bdc-4d82-a162-9befe7edcc78","type":1,"name":"workbookId","value":"d103d3d9-7d6e-489b-8b5a-e143d503f28d"}</t>
  </si>
  <si>
    <t>{"id":"c5235055-e01b-4f2c-a23a-5eb9f6f6a972","type":0,"name":"embed-documents","value":"true"}</t>
  </si>
  <si>
    <t>JBWAQRRJ17ZV1AM6EWAC51ADVZ7Q30NRX28SB2F3TS570KD29ATG</t>
  </si>
  <si>
    <t>Siriged, Wantanatanti</t>
  </si>
  <si>
    <t>ZYYVWQEQ3V7CV5G5XV3WQBXR54ARK4FZWFAGQ5W4QB0MN4PAF3C0</t>
  </si>
  <si>
    <t>Naipaporn, Sajjaruk</t>
  </si>
  <si>
    <t>31 March</t>
  </si>
  <si>
    <t>Three-month period ended 31 March 2025</t>
  </si>
  <si>
    <t>Balance at 31 March 2025</t>
  </si>
  <si>
    <t>Three-month period ended 31 March 2026</t>
  </si>
  <si>
    <t>Balance at 1 January 2026</t>
  </si>
  <si>
    <t>Balance at  31 March 2026</t>
  </si>
  <si>
    <t>Cash and cash equivalents at 31 March</t>
  </si>
  <si>
    <t>6GAQ0RKZKN4CFAM57GGT2SSMJY122A4WW3TKD8ZEF4KV3EFSCQA0</t>
  </si>
  <si>
    <t>Pichaya, Pitthayapitug</t>
  </si>
  <si>
    <t>2, 6, 8</t>
  </si>
  <si>
    <t>10</t>
  </si>
  <si>
    <r>
      <t xml:space="preserve">Basic earnings per share </t>
    </r>
    <r>
      <rPr>
        <b/>
        <i/>
        <sz val="11"/>
        <color theme="1"/>
        <rFont val="Times New Roman"/>
        <family val="1"/>
      </rPr>
      <t xml:space="preserve">(in Baht)  </t>
    </r>
  </si>
  <si>
    <t>Profit attributable to:</t>
  </si>
  <si>
    <t>Profit for the period</t>
  </si>
  <si>
    <t>Profit before income tax expense</t>
  </si>
  <si>
    <t>Adjustments to reconcile profit to cash receipts (payments)</t>
  </si>
  <si>
    <t>(Gain) loss on sale of property, plant and equipment</t>
  </si>
  <si>
    <t>Loss on write-off property, plant and equipment</t>
  </si>
  <si>
    <t>Provisions paid</t>
  </si>
  <si>
    <t xml:space="preserve">Net cash from operating activities </t>
  </si>
  <si>
    <t xml:space="preserve">Net cash from (used in) financing activities  </t>
  </si>
  <si>
    <t>Gain on sale of intangible assets</t>
  </si>
  <si>
    <t>Increase (decrease) in bank overdraft and short-term borrowings</t>
  </si>
  <si>
    <t xml:space="preserve">  Profit for the period</t>
  </si>
  <si>
    <t>Total comprehensive income attributable to:</t>
  </si>
  <si>
    <t>Comprehensive income for the period</t>
  </si>
  <si>
    <t>Total comprehensive income for the period</t>
  </si>
  <si>
    <t>Non-current provisions for employee benefits</t>
  </si>
  <si>
    <t>Profit from operating activities</t>
  </si>
  <si>
    <t>Payment for loans to related parties</t>
  </si>
  <si>
    <t>Balance at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</si>
</sst>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_(* #,##0_);_(* \(#,##0\);_(* &quot;-&quot;_);_(@_)"/>
    <numFmt numFmtId="188" formatCode="_(* #,##0.00_);_(* \(#,##0.00\);_(* &quot;-&quot;??_);_(@_)"/>
    <numFmt numFmtId="189" formatCode="_(* #,##0_);_(* \(#,##0\);_(* &quot;-&quot;??_);_(@_)"/>
    <numFmt numFmtId="190" formatCode="#,##0_);[Red]\(#,##0\);"/>
    <numFmt numFmtId="191" formatCode="_([$€-2]* #,##0.00_);_([$€-2]* \(#,##0.00\);_([$€-2]* &quot;-&quot;??_)"/>
    <numFmt numFmtId="192" formatCode="#,##0\ ;\(#,##0\)"/>
    <numFmt numFmtId="193" formatCode="d\ \ด\ด\ด\ด\ \b\b\b\b"/>
    <numFmt numFmtId="194" formatCode="_(* #,##0.000_);_(* \(#,##0.000\);_(* &quot;-&quot;??_);_(@_)"/>
  </numFmts>
  <fonts count="30"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name val="CordiaUPC"/>
      <family val="2"/>
      <charset val="222"/>
    </font>
    <font>
      <sz val="14"/>
      <name val="CordiaUPC"/>
      <family val="2"/>
      <charset val="222"/>
    </font>
    <font>
      <b/>
      <sz val="7"/>
      <name val="Helv"/>
    </font>
    <font>
      <sz val="10"/>
      <name val="Arial"/>
      <family val="2"/>
    </font>
    <font>
      <sz val="7"/>
      <name val="Small Fonts"/>
      <family val="2"/>
    </font>
    <font>
      <sz val="12"/>
      <name val="Times New Roman"/>
      <family val="1"/>
    </font>
    <font>
      <u/>
      <sz val="10"/>
      <color indexed="12"/>
      <name val="Geneva"/>
    </font>
    <font>
      <u/>
      <sz val="10"/>
      <color indexed="36"/>
      <name val="Geneva"/>
    </font>
    <font>
      <sz val="10"/>
      <color theme="1"/>
      <name val="Arial"/>
      <family val="2"/>
    </font>
    <font>
      <sz val="10"/>
      <name val="ApFont"/>
    </font>
    <font>
      <sz val="14"/>
      <name val="Cordia New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i/>
      <sz val="11"/>
      <name val="Times New Roman"/>
      <family val="1"/>
    </font>
    <font>
      <sz val="11"/>
      <color theme="0"/>
      <name val="Times New Roman"/>
      <family val="1"/>
    </font>
    <font>
      <i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theme="1"/>
      <name val="Arial"/>
      <family val="2"/>
    </font>
    <font>
      <sz val="15"/>
      <name val="Angsana New"/>
      <family val="1"/>
    </font>
    <font>
      <sz val="11"/>
      <color theme="0" tint="-0.34998626667073579"/>
      <name val="Times New Roman"/>
      <family val="1"/>
    </font>
    <font>
      <b/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18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90" fontId="4" fillId="2" borderId="0">
      <protection hidden="1"/>
    </xf>
    <xf numFmtId="191" fontId="5" fillId="0" borderId="0" applyFont="0" applyFill="0" applyBorder="0" applyAlignment="0" applyProtection="0"/>
    <xf numFmtId="37" fontId="6" fillId="0" borderId="0"/>
    <xf numFmtId="0" fontId="2" fillId="0" borderId="0"/>
    <xf numFmtId="37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188" fontId="10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  <xf numFmtId="188" fontId="10" fillId="0" borderId="0" applyFont="0" applyFill="0" applyBorder="0" applyAlignment="0" applyProtection="0"/>
    <xf numFmtId="0" fontId="10" fillId="0" borderId="0"/>
    <xf numFmtId="188" fontId="10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58">
    <xf numFmtId="0" fontId="0" fillId="0" borderId="0" xfId="0"/>
    <xf numFmtId="188" fontId="15" fillId="0" borderId="0" xfId="1" applyFont="1" applyFill="1" applyAlignment="1" applyProtection="1">
      <alignment horizontal="centerContinuous"/>
      <protection locked="0"/>
    </xf>
    <xf numFmtId="188" fontId="15" fillId="0" borderId="0" xfId="1" applyFont="1" applyFill="1" applyProtection="1">
      <protection locked="0"/>
    </xf>
    <xf numFmtId="188" fontId="15" fillId="0" borderId="0" xfId="1" quotePrefix="1" applyFont="1" applyFill="1" applyAlignment="1" applyProtection="1">
      <alignment horizontal="center"/>
      <protection locked="0"/>
    </xf>
    <xf numFmtId="188" fontId="15" fillId="0" borderId="0" xfId="1" applyFont="1" applyFill="1" applyAlignment="1" applyProtection="1">
      <alignment horizontal="center"/>
      <protection locked="0"/>
    </xf>
    <xf numFmtId="188" fontId="15" fillId="0" borderId="0" xfId="1" applyFont="1" applyFill="1" applyAlignment="1" applyProtection="1">
      <protection locked="0"/>
    </xf>
    <xf numFmtId="188" fontId="14" fillId="0" borderId="0" xfId="1" applyFont="1" applyFill="1" applyProtection="1">
      <protection locked="0"/>
    </xf>
    <xf numFmtId="189" fontId="17" fillId="0" borderId="0" xfId="1" applyNumberFormat="1" applyFont="1" applyFill="1" applyBorder="1" applyAlignment="1" applyProtection="1">
      <alignment horizontal="center"/>
      <protection locked="0"/>
    </xf>
    <xf numFmtId="189" fontId="14" fillId="0" borderId="0" xfId="1" applyNumberFormat="1" applyFont="1" applyFill="1" applyAlignment="1" applyProtection="1">
      <alignment horizontal="right"/>
      <protection locked="0"/>
    </xf>
    <xf numFmtId="189" fontId="15" fillId="0" borderId="0" xfId="1" applyNumberFormat="1" applyFont="1" applyFill="1" applyAlignment="1" applyProtection="1">
      <protection locked="0"/>
    </xf>
    <xf numFmtId="189" fontId="15" fillId="0" borderId="0" xfId="1" applyNumberFormat="1" applyFont="1" applyFill="1" applyProtection="1">
      <protection locked="0"/>
    </xf>
    <xf numFmtId="189" fontId="15" fillId="0" borderId="0" xfId="1" applyNumberFormat="1" applyFont="1" applyFill="1" applyAlignment="1" applyProtection="1">
      <alignment horizontal="center"/>
      <protection locked="0"/>
    </xf>
    <xf numFmtId="189" fontId="15" fillId="0" borderId="0" xfId="1" applyNumberFormat="1" applyFont="1" applyFill="1" applyAlignment="1" applyProtection="1">
      <alignment horizontal="right"/>
      <protection locked="0"/>
    </xf>
    <xf numFmtId="187" fontId="15" fillId="0" borderId="0" xfId="1" applyNumberFormat="1" applyFont="1" applyFill="1" applyBorder="1" applyAlignment="1" applyProtection="1">
      <protection locked="0"/>
    </xf>
    <xf numFmtId="188" fontId="28" fillId="0" borderId="0" xfId="1" applyFont="1" applyFill="1" applyProtection="1">
      <protection locked="0"/>
    </xf>
    <xf numFmtId="188" fontId="21" fillId="0" borderId="0" xfId="1" applyFont="1" applyFill="1" applyProtection="1">
      <protection locked="0"/>
    </xf>
    <xf numFmtId="189" fontId="14" fillId="0" borderId="2" xfId="1" applyNumberFormat="1" applyFont="1" applyFill="1" applyBorder="1" applyAlignment="1" applyProtection="1">
      <alignment horizontal="right"/>
    </xf>
    <xf numFmtId="189" fontId="14" fillId="0" borderId="0" xfId="1" applyNumberFormat="1" applyFont="1" applyFill="1" applyAlignment="1" applyProtection="1">
      <alignment horizontal="right"/>
    </xf>
    <xf numFmtId="189" fontId="14" fillId="0" borderId="3" xfId="1" applyNumberFormat="1" applyFont="1" applyFill="1" applyBorder="1" applyAlignment="1" applyProtection="1">
      <alignment horizontal="right"/>
    </xf>
    <xf numFmtId="189" fontId="14" fillId="0" borderId="1" xfId="1" applyNumberFormat="1" applyFont="1" applyFill="1" applyBorder="1" applyAlignment="1" applyProtection="1"/>
    <xf numFmtId="189" fontId="14" fillId="0" borderId="2" xfId="1" applyNumberFormat="1" applyFont="1" applyFill="1" applyBorder="1" applyAlignment="1" applyProtection="1"/>
    <xf numFmtId="189" fontId="14" fillId="0" borderId="3" xfId="1" applyNumberFormat="1" applyFont="1" applyFill="1" applyBorder="1" applyAlignment="1" applyProtection="1"/>
    <xf numFmtId="189" fontId="14" fillId="0" borderId="0" xfId="1" applyNumberFormat="1" applyFont="1" applyFill="1" applyAlignment="1" applyProtection="1">
      <protection locked="0"/>
    </xf>
    <xf numFmtId="189" fontId="15" fillId="0" borderId="1" xfId="1" applyNumberFormat="1" applyFont="1" applyFill="1" applyBorder="1" applyAlignment="1" applyProtection="1">
      <protection locked="0"/>
    </xf>
    <xf numFmtId="189" fontId="15" fillId="0" borderId="3" xfId="1" applyNumberFormat="1" applyFont="1" applyFill="1" applyBorder="1" applyAlignment="1" applyProtection="1">
      <protection locked="0"/>
    </xf>
    <xf numFmtId="189" fontId="15" fillId="0" borderId="0" xfId="1" applyNumberFormat="1" applyFont="1" applyFill="1" applyBorder="1" applyAlignment="1" applyProtection="1">
      <protection locked="0"/>
    </xf>
    <xf numFmtId="189" fontId="14" fillId="0" borderId="0" xfId="1" applyNumberFormat="1" applyFont="1" applyFill="1" applyAlignment="1" applyProtection="1"/>
    <xf numFmtId="189" fontId="14" fillId="0" borderId="0" xfId="1" quotePrefix="1" applyNumberFormat="1" applyFont="1" applyFill="1" applyBorder="1" applyAlignment="1" applyProtection="1">
      <alignment horizontal="right"/>
    </xf>
    <xf numFmtId="189" fontId="15" fillId="0" borderId="1" xfId="1" applyNumberFormat="1" applyFont="1" applyFill="1" applyBorder="1" applyAlignment="1" applyProtection="1">
      <alignment horizontal="right"/>
      <protection locked="0"/>
    </xf>
    <xf numFmtId="189" fontId="15" fillId="0" borderId="3" xfId="1" applyNumberFormat="1" applyFont="1" applyFill="1" applyBorder="1" applyAlignment="1" applyProtection="1"/>
    <xf numFmtId="189" fontId="15" fillId="0" borderId="0" xfId="1" applyNumberFormat="1" applyFont="1" applyFill="1" applyBorder="1" applyAlignment="1" applyProtection="1">
      <alignment horizontal="right"/>
      <protection locked="0"/>
    </xf>
    <xf numFmtId="189" fontId="15" fillId="0" borderId="1" xfId="1" applyNumberFormat="1" applyFont="1" applyFill="1" applyBorder="1" applyAlignment="1" applyProtection="1">
      <alignment horizontal="right"/>
    </xf>
    <xf numFmtId="189" fontId="14" fillId="0" borderId="0" xfId="1" applyNumberFormat="1" applyFont="1" applyFill="1" applyBorder="1" applyAlignment="1" applyProtection="1">
      <alignment horizontal="right"/>
      <protection locked="0"/>
    </xf>
    <xf numFmtId="189" fontId="26" fillId="0" borderId="0" xfId="1" applyNumberFormat="1" applyFont="1" applyFill="1" applyProtection="1">
      <protection locked="0"/>
    </xf>
    <xf numFmtId="189" fontId="29" fillId="0" borderId="2" xfId="1" applyNumberFormat="1" applyFont="1" applyFill="1" applyBorder="1" applyAlignment="1" applyProtection="1">
      <alignment horizontal="right"/>
      <protection locked="0"/>
    </xf>
    <xf numFmtId="189" fontId="14" fillId="0" borderId="1" xfId="1" applyNumberFormat="1" applyFont="1" applyFill="1" applyBorder="1" applyAlignment="1" applyProtection="1">
      <alignment horizontal="right"/>
    </xf>
    <xf numFmtId="189" fontId="15" fillId="0" borderId="0" xfId="1" applyNumberFormat="1" applyFont="1" applyFill="1" applyAlignment="1" applyProtection="1">
      <alignment horizontal="center" vertical="center"/>
      <protection locked="0"/>
    </xf>
    <xf numFmtId="189" fontId="15" fillId="0" borderId="0" xfId="1" applyNumberFormat="1" applyFont="1" applyFill="1" applyBorder="1" applyAlignment="1" applyProtection="1"/>
    <xf numFmtId="189" fontId="15" fillId="0" borderId="0" xfId="1" applyNumberFormat="1" applyFont="1" applyFill="1" applyBorder="1" applyAlignment="1" applyProtection="1">
      <alignment horizontal="center"/>
    </xf>
    <xf numFmtId="189" fontId="15" fillId="0" borderId="0" xfId="1" applyNumberFormat="1" applyFont="1" applyFill="1" applyAlignment="1" applyProtection="1">
      <alignment horizontal="right"/>
    </xf>
    <xf numFmtId="189" fontId="15" fillId="0" borderId="0" xfId="1" applyNumberFormat="1" applyFont="1" applyFill="1" applyAlignment="1" applyProtection="1"/>
    <xf numFmtId="189" fontId="15" fillId="0" borderId="0" xfId="1" quotePrefix="1" applyNumberFormat="1" applyFont="1" applyFill="1" applyAlignment="1" applyProtection="1">
      <alignment horizontal="right"/>
      <protection locked="0"/>
    </xf>
    <xf numFmtId="189" fontId="15" fillId="0" borderId="0" xfId="1" applyNumberFormat="1" applyFont="1" applyFill="1" applyBorder="1" applyAlignment="1" applyProtection="1">
      <alignment horizontal="right"/>
    </xf>
    <xf numFmtId="189" fontId="14" fillId="0" borderId="0" xfId="1" applyNumberFormat="1" applyFont="1" applyFill="1" applyBorder="1" applyAlignment="1" applyProtection="1">
      <alignment horizontal="right"/>
    </xf>
    <xf numFmtId="189" fontId="15" fillId="0" borderId="0" xfId="1" applyNumberFormat="1" applyFont="1" applyFill="1" applyAlignment="1" applyProtection="1">
      <alignment horizontal="right" vertical="center"/>
      <protection locked="0"/>
    </xf>
    <xf numFmtId="189" fontId="15" fillId="0" borderId="0" xfId="1" applyNumberFormat="1" applyFont="1" applyFill="1" applyBorder="1" applyAlignment="1" applyProtection="1">
      <alignment horizontal="right" vertical="center"/>
      <protection locked="0"/>
    </xf>
    <xf numFmtId="189" fontId="14" fillId="0" borderId="2" xfId="1" applyNumberFormat="1" applyFont="1" applyFill="1" applyBorder="1" applyAlignment="1" applyProtection="1">
      <alignment horizontal="right" vertical="center"/>
    </xf>
    <xf numFmtId="189" fontId="14" fillId="0" borderId="0" xfId="1" applyNumberFormat="1" applyFont="1" applyFill="1" applyAlignment="1" applyProtection="1">
      <alignment horizontal="right" vertical="center"/>
      <protection locked="0"/>
    </xf>
    <xf numFmtId="189" fontId="14" fillId="0" borderId="0" xfId="1" applyNumberFormat="1" applyFont="1" applyFill="1" applyBorder="1" applyAlignment="1" applyProtection="1">
      <alignment horizontal="right" vertical="center"/>
      <protection locked="0"/>
    </xf>
    <xf numFmtId="189" fontId="14" fillId="0" borderId="0" xfId="1" applyNumberFormat="1" applyFont="1" applyFill="1" applyBorder="1" applyAlignment="1" applyProtection="1">
      <protection locked="0"/>
    </xf>
    <xf numFmtId="189" fontId="14" fillId="0" borderId="5" xfId="1" applyNumberFormat="1" applyFont="1" applyFill="1" applyBorder="1" applyAlignment="1" applyProtection="1">
      <alignment horizontal="right"/>
      <protection locked="0"/>
    </xf>
    <xf numFmtId="189" fontId="14" fillId="0" borderId="5" xfId="1" applyNumberFormat="1" applyFont="1" applyFill="1" applyBorder="1" applyAlignment="1" applyProtection="1">
      <protection locked="0"/>
    </xf>
    <xf numFmtId="189" fontId="15" fillId="0" borderId="1" xfId="1" applyNumberFormat="1" applyFont="1" applyFill="1" applyBorder="1" applyAlignment="1" applyProtection="1">
      <alignment horizontal="right" vertical="center"/>
      <protection locked="0"/>
    </xf>
    <xf numFmtId="187" fontId="15" fillId="0" borderId="0" xfId="1" applyNumberFormat="1" applyFont="1" applyFill="1" applyAlignment="1" applyProtection="1">
      <protection locked="0"/>
    </xf>
    <xf numFmtId="187" fontId="15" fillId="0" borderId="1" xfId="1" applyNumberFormat="1" applyFont="1" applyFill="1" applyBorder="1" applyAlignment="1" applyProtection="1">
      <protection locked="0"/>
    </xf>
    <xf numFmtId="187" fontId="15" fillId="0" borderId="0" xfId="1" applyNumberFormat="1" applyFont="1" applyFill="1" applyBorder="1" applyAlignment="1" applyProtection="1">
      <alignment horizontal="right"/>
      <protection locked="0"/>
    </xf>
    <xf numFmtId="187" fontId="15" fillId="0" borderId="1" xfId="1" applyNumberFormat="1" applyFont="1" applyFill="1" applyBorder="1" applyAlignment="1" applyProtection="1">
      <alignment horizontal="right"/>
      <protection locked="0"/>
    </xf>
    <xf numFmtId="187" fontId="15" fillId="0" borderId="0" xfId="1" applyNumberFormat="1" applyFont="1" applyFill="1" applyAlignment="1" applyProtection="1">
      <alignment horizontal="right"/>
      <protection locked="0"/>
    </xf>
    <xf numFmtId="188" fontId="15" fillId="0" borderId="0" xfId="1" applyFont="1" applyFill="1" applyBorder="1" applyAlignment="1" applyProtection="1">
      <protection locked="0"/>
    </xf>
    <xf numFmtId="189" fontId="27" fillId="0" borderId="0" xfId="1" applyNumberFormat="1" applyFont="1" applyFill="1" applyBorder="1" applyAlignment="1" applyProtection="1">
      <alignment horizontal="right" vertical="center"/>
      <protection locked="0"/>
    </xf>
    <xf numFmtId="189" fontId="15" fillId="0" borderId="1" xfId="1" applyNumberFormat="1" applyFont="1" applyFill="1" applyBorder="1" applyAlignment="1" applyProtection="1"/>
    <xf numFmtId="188" fontId="15" fillId="0" borderId="0" xfId="1" applyFont="1" applyFill="1" applyAlignment="1" applyProtection="1"/>
    <xf numFmtId="194" fontId="14" fillId="0" borderId="3" xfId="1" applyNumberFormat="1" applyFont="1" applyFill="1" applyBorder="1" applyAlignment="1" applyProtection="1"/>
    <xf numFmtId="194" fontId="14" fillId="0" borderId="0" xfId="18" applyNumberFormat="1" applyFont="1" applyFill="1" applyAlignment="1" applyProtection="1">
      <protection locked="0"/>
    </xf>
    <xf numFmtId="194" fontId="14" fillId="0" borderId="0" xfId="1" applyNumberFormat="1" applyFont="1" applyFill="1" applyAlignment="1" applyProtection="1">
      <protection locked="0"/>
    </xf>
    <xf numFmtId="188" fontId="15" fillId="0" borderId="1" xfId="1" applyFont="1" applyFill="1" applyBorder="1" applyAlignment="1" applyProtection="1">
      <protection locked="0"/>
    </xf>
    <xf numFmtId="189" fontId="14" fillId="0" borderId="2" xfId="1" applyNumberFormat="1" applyFont="1" applyFill="1" applyBorder="1" applyAlignment="1" applyProtection="1">
      <alignment vertical="center"/>
    </xf>
    <xf numFmtId="189" fontId="14" fillId="0" borderId="0" xfId="1" applyNumberFormat="1" applyFont="1" applyFill="1" applyAlignment="1" applyProtection="1">
      <alignment vertical="center"/>
      <protection locked="0"/>
    </xf>
    <xf numFmtId="189" fontId="14" fillId="0" borderId="4" xfId="1" applyNumberFormat="1" applyFont="1" applyFill="1" applyBorder="1" applyAlignment="1" applyProtection="1">
      <alignment vertical="center"/>
    </xf>
    <xf numFmtId="0" fontId="18" fillId="0" borderId="0" xfId="0" applyFont="1" applyProtection="1">
      <protection locked="0"/>
    </xf>
    <xf numFmtId="49" fontId="15" fillId="0" borderId="0" xfId="0" quotePrefix="1" applyNumberFormat="1" applyFont="1" applyAlignment="1" applyProtection="1">
      <alignment horizontal="center"/>
      <protection locked="0"/>
    </xf>
    <xf numFmtId="49" fontId="17" fillId="0" borderId="0" xfId="0" quotePrefix="1" applyNumberFormat="1" applyFont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49" fontId="19" fillId="0" borderId="0" xfId="0" applyNumberFormat="1" applyFont="1" applyAlignment="1" applyProtection="1">
      <alignment horizontal="left"/>
      <protection locked="0"/>
    </xf>
    <xf numFmtId="49" fontId="7" fillId="0" borderId="0" xfId="0" quotePrefix="1" applyNumberFormat="1" applyFont="1" applyAlignment="1" applyProtection="1">
      <alignment horizontal="center"/>
      <protection locked="0"/>
    </xf>
    <xf numFmtId="49" fontId="15" fillId="0" borderId="0" xfId="0" applyNumberFormat="1" applyFont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49" fontId="15" fillId="0" borderId="0" xfId="0" quotePrefix="1" applyNumberFormat="1" applyFont="1" applyAlignment="1" applyProtection="1">
      <alignment horizontal="left"/>
      <protection locked="0"/>
    </xf>
    <xf numFmtId="49" fontId="15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49" fontId="24" fillId="0" borderId="0" xfId="0" applyNumberFormat="1" applyFont="1" applyAlignment="1" applyProtection="1">
      <alignment horizontal="center"/>
      <protection locked="0"/>
    </xf>
    <xf numFmtId="49" fontId="24" fillId="0" borderId="0" xfId="0" applyNumberFormat="1" applyFont="1" applyProtection="1">
      <protection locked="0"/>
    </xf>
    <xf numFmtId="49" fontId="19" fillId="0" borderId="0" xfId="0" applyNumberFormat="1" applyFont="1" applyProtection="1">
      <protection locked="0"/>
    </xf>
    <xf numFmtId="193" fontId="15" fillId="0" borderId="0" xfId="0" applyNumberFormat="1" applyFont="1" applyAlignment="1" applyProtection="1">
      <alignment horizontal="center"/>
      <protection locked="0"/>
    </xf>
    <xf numFmtId="49" fontId="20" fillId="0" borderId="0" xfId="0" applyNumberFormat="1" applyFont="1" applyProtection="1">
      <protection locked="0"/>
    </xf>
    <xf numFmtId="192" fontId="15" fillId="0" borderId="0" xfId="0" applyNumberFormat="1" applyFont="1" applyProtection="1">
      <protection locked="0"/>
    </xf>
    <xf numFmtId="49" fontId="15" fillId="0" borderId="0" xfId="0" applyNumberFormat="1" applyFont="1" applyAlignment="1" applyProtection="1">
      <alignment horizontal="left"/>
      <protection locked="0"/>
    </xf>
    <xf numFmtId="192" fontId="17" fillId="0" borderId="0" xfId="0" applyNumberFormat="1" applyFont="1" applyAlignment="1" applyProtection="1">
      <alignment horizontal="center"/>
      <protection locked="0"/>
    </xf>
    <xf numFmtId="38" fontId="17" fillId="0" borderId="0" xfId="0" applyNumberFormat="1" applyFont="1" applyAlignment="1" applyProtection="1">
      <alignment horizontal="center"/>
      <protection locked="0"/>
    </xf>
    <xf numFmtId="49" fontId="14" fillId="0" borderId="0" xfId="0" applyNumberFormat="1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49" fontId="20" fillId="0" borderId="0" xfId="0" applyNumberFormat="1" applyFont="1" applyAlignment="1" applyProtection="1">
      <alignment horizontal="left"/>
      <protection locked="0"/>
    </xf>
    <xf numFmtId="0" fontId="15" fillId="0" borderId="0" xfId="0" quotePrefix="1" applyFont="1" applyAlignment="1" applyProtection="1">
      <alignment horizontal="left"/>
      <protection locked="0"/>
    </xf>
    <xf numFmtId="189" fontId="15" fillId="0" borderId="0" xfId="0" applyNumberFormat="1" applyFont="1" applyProtection="1">
      <protection locked="0"/>
    </xf>
    <xf numFmtId="49" fontId="14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center"/>
      <protection locked="0"/>
    </xf>
    <xf numFmtId="189" fontId="15" fillId="0" borderId="1" xfId="0" applyNumberFormat="1" applyFont="1" applyBorder="1" applyProtection="1">
      <protection locked="0"/>
    </xf>
    <xf numFmtId="49" fontId="17" fillId="0" borderId="0" xfId="0" applyNumberFormat="1" applyFont="1" applyAlignment="1" applyProtection="1">
      <alignment horizontal="left"/>
      <protection locked="0"/>
    </xf>
    <xf numFmtId="49" fontId="21" fillId="0" borderId="0" xfId="0" applyNumberFormat="1" applyFont="1" applyProtection="1">
      <protection locked="0"/>
    </xf>
    <xf numFmtId="49" fontId="22" fillId="0" borderId="0" xfId="0" applyNumberFormat="1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37" fontId="18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37" fontId="19" fillId="0" borderId="0" xfId="0" applyNumberFormat="1" applyFont="1" applyProtection="1">
      <protection locked="0"/>
    </xf>
    <xf numFmtId="37" fontId="15" fillId="0" borderId="0" xfId="0" applyNumberFormat="1" applyFont="1" applyProtection="1">
      <protection locked="0"/>
    </xf>
    <xf numFmtId="37" fontId="15" fillId="0" borderId="0" xfId="0" applyNumberFormat="1" applyFont="1" applyAlignment="1" applyProtection="1">
      <alignment horizontal="right"/>
      <protection locked="0"/>
    </xf>
    <xf numFmtId="37" fontId="14" fillId="0" borderId="0" xfId="0" applyNumberFormat="1" applyFont="1" applyAlignment="1" applyProtection="1">
      <alignment horizontal="center"/>
      <protection locked="0"/>
    </xf>
    <xf numFmtId="37" fontId="15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7" fillId="0" borderId="0" xfId="0" applyFont="1" applyProtection="1">
      <protection locked="0"/>
    </xf>
    <xf numFmtId="37" fontId="14" fillId="0" borderId="0" xfId="0" applyNumberFormat="1" applyFont="1" applyProtection="1">
      <protection locked="0"/>
    </xf>
    <xf numFmtId="187" fontId="15" fillId="0" borderId="0" xfId="0" applyNumberFormat="1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9" fillId="0" borderId="0" xfId="6" applyFont="1" applyProtection="1">
      <protection locked="0"/>
    </xf>
    <xf numFmtId="37" fontId="16" fillId="0" borderId="0" xfId="0" applyNumberFormat="1" applyFont="1" applyProtection="1">
      <protection locked="0"/>
    </xf>
    <xf numFmtId="0" fontId="15" fillId="0" borderId="0" xfId="14" applyFont="1" applyAlignment="1" applyProtection="1">
      <alignment horizontal="center"/>
      <protection locked="0"/>
    </xf>
    <xf numFmtId="0" fontId="15" fillId="0" borderId="0" xfId="12" applyFont="1" applyProtection="1">
      <protection locked="0"/>
    </xf>
    <xf numFmtId="37" fontId="15" fillId="0" borderId="0" xfId="0" applyNumberFormat="1" applyFont="1" applyAlignment="1" applyProtection="1">
      <alignment horizontal="centerContinuous"/>
      <protection locked="0"/>
    </xf>
    <xf numFmtId="37" fontId="17" fillId="0" borderId="0" xfId="12" applyNumberFormat="1" applyFont="1" applyAlignment="1" applyProtection="1">
      <alignment horizontal="center"/>
      <protection locked="0"/>
    </xf>
    <xf numFmtId="37" fontId="15" fillId="0" borderId="0" xfId="12" applyNumberFormat="1" applyFont="1" applyAlignment="1" applyProtection="1">
      <alignment horizontal="center"/>
      <protection locked="0"/>
    </xf>
    <xf numFmtId="0" fontId="15" fillId="0" borderId="0" xfId="12" applyFont="1" applyAlignment="1" applyProtection="1">
      <alignment horizontal="center"/>
      <protection locked="0"/>
    </xf>
    <xf numFmtId="0" fontId="15" fillId="0" borderId="0" xfId="12" quotePrefix="1" applyFont="1" applyAlignment="1" applyProtection="1">
      <alignment horizontal="center"/>
      <protection locked="0"/>
    </xf>
    <xf numFmtId="37" fontId="14" fillId="0" borderId="0" xfId="0" applyNumberFormat="1" applyFont="1" applyAlignment="1" applyProtection="1">
      <alignment horizontal="left"/>
      <protection locked="0"/>
    </xf>
    <xf numFmtId="0" fontId="14" fillId="0" borderId="0" xfId="6" applyFont="1" applyProtection="1">
      <protection locked="0"/>
    </xf>
    <xf numFmtId="37" fontId="20" fillId="0" borderId="0" xfId="0" applyNumberFormat="1" applyFont="1" applyAlignment="1" applyProtection="1">
      <alignment horizontal="center"/>
      <protection locked="0"/>
    </xf>
    <xf numFmtId="37" fontId="17" fillId="0" borderId="0" xfId="0" applyNumberFormat="1" applyFont="1" applyAlignment="1" applyProtection="1">
      <alignment horizontal="center"/>
      <protection locked="0"/>
    </xf>
    <xf numFmtId="189" fontId="0" fillId="0" borderId="0" xfId="0" applyNumberFormat="1" applyProtection="1">
      <protection locked="0"/>
    </xf>
    <xf numFmtId="0" fontId="15" fillId="0" borderId="0" xfId="6" applyFont="1" applyProtection="1">
      <protection locked="0"/>
    </xf>
    <xf numFmtId="189" fontId="15" fillId="0" borderId="0" xfId="0" applyNumberFormat="1" applyFont="1" applyAlignment="1" applyProtection="1">
      <alignment horizontal="center"/>
      <protection locked="0"/>
    </xf>
    <xf numFmtId="37" fontId="20" fillId="0" borderId="0" xfId="0" applyNumberFormat="1" applyFont="1" applyAlignment="1" applyProtection="1">
      <alignment horizontal="left"/>
      <protection locked="0"/>
    </xf>
    <xf numFmtId="37" fontId="15" fillId="0" borderId="0" xfId="0" applyNumberFormat="1" applyFont="1" applyAlignment="1" applyProtection="1">
      <alignment horizontal="left"/>
      <protection locked="0"/>
    </xf>
    <xf numFmtId="37" fontId="14" fillId="0" borderId="0" xfId="0" applyNumberFormat="1" applyFont="1" applyAlignment="1" applyProtection="1">
      <alignment horizontal="right"/>
      <protection locked="0"/>
    </xf>
    <xf numFmtId="37" fontId="16" fillId="0" borderId="0" xfId="0" applyNumberFormat="1" applyFont="1" applyAlignment="1" applyProtection="1">
      <alignment horizontal="center"/>
      <protection locked="0"/>
    </xf>
    <xf numFmtId="0" fontId="20" fillId="0" borderId="0" xfId="6" applyFont="1" applyProtection="1">
      <protection locked="0"/>
    </xf>
    <xf numFmtId="37" fontId="15" fillId="0" borderId="0" xfId="0" applyNumberFormat="1" applyFont="1"/>
    <xf numFmtId="38" fontId="15" fillId="0" borderId="0" xfId="0" applyNumberFormat="1" applyFont="1" applyProtection="1">
      <protection locked="0"/>
    </xf>
    <xf numFmtId="49" fontId="23" fillId="0" borderId="0" xfId="0" applyNumberFormat="1" applyFont="1" applyProtection="1">
      <protection locked="0"/>
    </xf>
    <xf numFmtId="0" fontId="15" fillId="0" borderId="0" xfId="16" applyFont="1" applyProtection="1">
      <protection locked="0"/>
    </xf>
    <xf numFmtId="187" fontId="15" fillId="0" borderId="0" xfId="16" applyNumberFormat="1" applyFont="1" applyProtection="1">
      <protection locked="0"/>
    </xf>
    <xf numFmtId="189" fontId="15" fillId="0" borderId="0" xfId="16" applyNumberFormat="1" applyFont="1" applyProtection="1">
      <protection locked="0"/>
    </xf>
    <xf numFmtId="188" fontId="22" fillId="0" borderId="0" xfId="1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center"/>
      <protection locked="0"/>
    </xf>
    <xf numFmtId="0" fontId="14" fillId="0" borderId="0" xfId="0" quotePrefix="1" applyFont="1" applyAlignment="1" applyProtection="1">
      <alignment horizontal="center"/>
      <protection locked="0"/>
    </xf>
    <xf numFmtId="37" fontId="15" fillId="0" borderId="0" xfId="0" quotePrefix="1" applyNumberFormat="1" applyFont="1" applyAlignment="1" applyProtection="1">
      <alignment horizontal="center"/>
      <protection locked="0"/>
    </xf>
    <xf numFmtId="37" fontId="15" fillId="0" borderId="0" xfId="0" applyNumberFormat="1" applyFont="1" applyAlignment="1" applyProtection="1">
      <alignment horizontal="center"/>
      <protection locked="0"/>
    </xf>
    <xf numFmtId="37" fontId="14" fillId="0" borderId="0" xfId="0" applyNumberFormat="1" applyFont="1" applyAlignment="1" applyProtection="1">
      <alignment horizontal="center"/>
      <protection locked="0"/>
    </xf>
    <xf numFmtId="37" fontId="17" fillId="0" borderId="0" xfId="12" applyNumberFormat="1" applyFont="1" applyAlignment="1" applyProtection="1">
      <alignment horizontal="center"/>
      <protection locked="0"/>
    </xf>
    <xf numFmtId="37" fontId="15" fillId="0" borderId="1" xfId="0" applyNumberFormat="1" applyFont="1" applyBorder="1" applyAlignment="1" applyProtection="1">
      <alignment horizontal="center"/>
      <protection locked="0"/>
    </xf>
    <xf numFmtId="0" fontId="17" fillId="0" borderId="0" xfId="14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</cellXfs>
  <cellStyles count="19">
    <cellStyle name="Comma" xfId="1" builtinId="3"/>
    <cellStyle name="Comma 12 2 2" xfId="11" xr:uid="{00000000-0005-0000-0000-000001000000}"/>
    <cellStyle name="Comma 2" xfId="2" xr:uid="{00000000-0005-0000-0000-000002000000}"/>
    <cellStyle name="Comma 3" xfId="15" xr:uid="{00000000-0005-0000-0000-000003000000}"/>
    <cellStyle name="Comma 36" xfId="17" xr:uid="{00000000-0005-0000-0000-000004000000}"/>
    <cellStyle name="Comma 4" xfId="18" xr:uid="{00000000-0005-0000-0000-000005000000}"/>
    <cellStyle name="Custom" xfId="3" xr:uid="{00000000-0005-0000-0000-000006000000}"/>
    <cellStyle name="Euro" xfId="4" xr:uid="{00000000-0005-0000-0000-000007000000}"/>
    <cellStyle name="no dec" xfId="5" xr:uid="{00000000-0005-0000-0000-000008000000}"/>
    <cellStyle name="Normal" xfId="0" builtinId="0"/>
    <cellStyle name="Normal 2" xfId="6" xr:uid="{00000000-0005-0000-0000-00000A000000}"/>
    <cellStyle name="Normal 2 2" xfId="12" xr:uid="{00000000-0005-0000-0000-00000B000000}"/>
    <cellStyle name="Normal 2 3" xfId="14" xr:uid="{00000000-0005-0000-0000-00000C000000}"/>
    <cellStyle name="Normal 3" xfId="10" xr:uid="{00000000-0005-0000-0000-00000D000000}"/>
    <cellStyle name="Normal 3 2" xfId="13" xr:uid="{00000000-0005-0000-0000-00000E000000}"/>
    <cellStyle name="Normal 5" xfId="16" xr:uid="{00000000-0005-0000-0000-00000F000000}"/>
    <cellStyle name="pwstyle" xfId="7" xr:uid="{00000000-0005-0000-0000-000011000000}"/>
    <cellStyle name="เชื่อมโยงหลายมิติ" xfId="8" xr:uid="{00000000-0005-0000-0000-000012000000}"/>
    <cellStyle name="ตามการเชื่อมโยงหลายมิติ" xfId="9" xr:uid="{00000000-0005-0000-0000-000013000000}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2FEE-6F70-4D9A-8C7F-45534BD5FB78}">
  <sheetPr>
    <tabColor rgb="FF002060"/>
  </sheetPr>
  <dimension ref="A1:Y122"/>
  <sheetViews>
    <sheetView tabSelected="1" view="pageBreakPreview" zoomScale="90" zoomScaleNormal="87" zoomScaleSheetLayoutView="90" workbookViewId="0">
      <selection activeCell="G99" sqref="G99"/>
    </sheetView>
  </sheetViews>
  <sheetFormatPr defaultColWidth="9.81640625" defaultRowHeight="14"/>
  <cols>
    <col min="1" max="3" width="2.54296875" style="82" customWidth="1"/>
    <col min="4" max="4" width="33.81640625" style="82" customWidth="1"/>
    <col min="5" max="5" width="8.1796875" style="77" customWidth="1"/>
    <col min="6" max="6" width="0.54296875" style="73" customWidth="1"/>
    <col min="7" max="7" width="14.81640625" style="73" customWidth="1"/>
    <col min="8" max="8" width="1.1796875" style="73" customWidth="1"/>
    <col min="9" max="9" width="15.453125" style="73" bestFit="1" customWidth="1"/>
    <col min="10" max="10" width="1.1796875" style="73" customWidth="1"/>
    <col min="11" max="11" width="14.54296875" style="73" customWidth="1"/>
    <col min="12" max="12" width="1.1796875" style="73" customWidth="1"/>
    <col min="13" max="13" width="14.54296875" style="73" customWidth="1"/>
    <col min="14" max="16" width="18.1796875" style="2" customWidth="1"/>
    <col min="17" max="17" width="12.54296875" style="2" bestFit="1" customWidth="1"/>
    <col min="18" max="25" width="18.1796875" style="2" customWidth="1"/>
    <col min="26" max="26" width="7.81640625" style="73" customWidth="1"/>
    <col min="27" max="27" width="12.81640625" style="73" customWidth="1"/>
    <col min="28" max="28" width="2.81640625" style="73" customWidth="1"/>
    <col min="29" max="29" width="12.81640625" style="73" customWidth="1"/>
    <col min="30" max="16384" width="9.81640625" style="73"/>
  </cols>
  <sheetData>
    <row r="1" spans="1:19" ht="20.25" customHeight="1">
      <c r="A1" s="69" t="s">
        <v>0</v>
      </c>
      <c r="B1" s="70"/>
      <c r="C1" s="70"/>
      <c r="D1" s="70"/>
      <c r="E1" s="71"/>
      <c r="F1" s="72"/>
      <c r="G1" s="72"/>
      <c r="H1" s="72"/>
      <c r="I1" s="72"/>
      <c r="J1" s="72"/>
      <c r="K1" s="72"/>
      <c r="L1" s="72"/>
      <c r="M1" s="72"/>
      <c r="N1" s="1"/>
      <c r="O1" s="1"/>
      <c r="P1" s="1"/>
      <c r="Q1" s="1"/>
      <c r="R1" s="1"/>
      <c r="S1" s="1"/>
    </row>
    <row r="2" spans="1:19" ht="20.25" customHeight="1">
      <c r="A2" s="74" t="s">
        <v>1</v>
      </c>
      <c r="B2" s="75"/>
      <c r="C2" s="70"/>
      <c r="D2" s="70"/>
      <c r="E2" s="71"/>
      <c r="F2" s="72"/>
      <c r="G2" s="72"/>
      <c r="H2" s="72"/>
      <c r="I2" s="72"/>
      <c r="J2" s="72"/>
      <c r="K2" s="72"/>
      <c r="L2" s="72"/>
      <c r="M2" s="72"/>
      <c r="N2" s="1"/>
      <c r="O2" s="1"/>
      <c r="P2" s="1"/>
      <c r="Q2" s="1"/>
      <c r="R2" s="1"/>
      <c r="S2" s="1"/>
    </row>
    <row r="3" spans="1:19" ht="20.25" customHeight="1">
      <c r="A3" s="76"/>
      <c r="B3" s="76"/>
      <c r="C3" s="76"/>
      <c r="D3" s="76"/>
      <c r="F3" s="78"/>
      <c r="G3" s="78"/>
      <c r="H3" s="78"/>
      <c r="I3" s="78"/>
      <c r="J3" s="78"/>
      <c r="K3" s="78"/>
      <c r="L3" s="78"/>
      <c r="M3" s="78"/>
      <c r="N3" s="1"/>
      <c r="O3" s="1"/>
      <c r="P3" s="1"/>
      <c r="Q3" s="1"/>
      <c r="R3" s="1"/>
      <c r="S3" s="1"/>
    </row>
    <row r="4" spans="1:19" ht="20.25" customHeight="1">
      <c r="A4" s="76"/>
      <c r="B4" s="76"/>
      <c r="C4" s="76"/>
      <c r="D4" s="76"/>
      <c r="F4" s="78"/>
      <c r="G4" s="150" t="s">
        <v>2</v>
      </c>
      <c r="H4" s="150"/>
      <c r="I4" s="150"/>
      <c r="J4" s="79"/>
      <c r="K4" s="148" t="s">
        <v>3</v>
      </c>
      <c r="L4" s="148"/>
      <c r="M4" s="148"/>
      <c r="N4" s="1"/>
      <c r="O4" s="1"/>
      <c r="P4" s="1"/>
      <c r="Q4" s="1"/>
      <c r="R4" s="1"/>
      <c r="S4" s="1"/>
    </row>
    <row r="5" spans="1:19" ht="20.25" customHeight="1">
      <c r="A5" s="81"/>
      <c r="B5" s="81"/>
      <c r="G5" s="148" t="s">
        <v>4</v>
      </c>
      <c r="H5" s="148"/>
      <c r="I5" s="148"/>
      <c r="J5" s="83"/>
      <c r="K5" s="148" t="s">
        <v>4</v>
      </c>
      <c r="L5" s="148"/>
      <c r="M5" s="148"/>
      <c r="N5" s="3"/>
      <c r="O5" s="3"/>
      <c r="P5" s="3"/>
      <c r="Q5" s="3"/>
      <c r="R5" s="4"/>
    </row>
    <row r="6" spans="1:19" ht="20.25" customHeight="1">
      <c r="A6" s="81"/>
      <c r="B6" s="81"/>
      <c r="G6" s="84" t="s">
        <v>222</v>
      </c>
      <c r="H6" s="85"/>
      <c r="I6" s="84" t="s">
        <v>5</v>
      </c>
      <c r="J6" s="82"/>
      <c r="K6" s="84" t="s">
        <v>222</v>
      </c>
      <c r="L6" s="85"/>
      <c r="M6" s="84" t="s">
        <v>5</v>
      </c>
      <c r="N6" s="3"/>
      <c r="O6" s="3"/>
      <c r="P6" s="3"/>
      <c r="Q6" s="3"/>
      <c r="R6" s="4"/>
    </row>
    <row r="7" spans="1:19" ht="20.25" customHeight="1">
      <c r="A7" s="86" t="s">
        <v>6</v>
      </c>
      <c r="E7" s="77" t="s">
        <v>7</v>
      </c>
      <c r="G7" s="72">
        <v>2026</v>
      </c>
      <c r="H7" s="87"/>
      <c r="I7" s="72">
        <v>2025</v>
      </c>
      <c r="J7" s="87"/>
      <c r="K7" s="72">
        <v>2026</v>
      </c>
      <c r="L7" s="87"/>
      <c r="M7" s="72">
        <v>2025</v>
      </c>
      <c r="N7" s="4"/>
      <c r="O7" s="4"/>
      <c r="P7" s="4"/>
      <c r="Q7" s="4"/>
      <c r="R7" s="4"/>
    </row>
    <row r="8" spans="1:19" ht="20.25" customHeight="1">
      <c r="A8" s="86"/>
      <c r="G8" s="72" t="s">
        <v>8</v>
      </c>
      <c r="H8" s="87"/>
      <c r="I8" s="72"/>
      <c r="J8" s="87"/>
      <c r="K8" s="72" t="s">
        <v>8</v>
      </c>
      <c r="L8" s="87"/>
      <c r="M8" s="72"/>
      <c r="N8" s="4"/>
      <c r="O8" s="4"/>
      <c r="P8" s="4"/>
      <c r="Q8" s="4"/>
      <c r="R8" s="4"/>
    </row>
    <row r="9" spans="1:19" ht="20.25" customHeight="1">
      <c r="G9" s="149" t="s">
        <v>9</v>
      </c>
      <c r="H9" s="149"/>
      <c r="I9" s="149"/>
      <c r="J9" s="149"/>
      <c r="K9" s="149"/>
      <c r="L9" s="149"/>
      <c r="M9" s="149"/>
      <c r="N9" s="4"/>
      <c r="O9" s="4"/>
      <c r="P9" s="4"/>
      <c r="Q9" s="4"/>
      <c r="R9" s="4"/>
    </row>
    <row r="10" spans="1:19" ht="20.25" customHeight="1">
      <c r="A10" s="88" t="s">
        <v>10</v>
      </c>
      <c r="G10" s="89"/>
      <c r="H10" s="89"/>
      <c r="I10" s="89"/>
      <c r="J10" s="89"/>
      <c r="K10" s="89"/>
      <c r="L10" s="89"/>
      <c r="M10" s="89"/>
    </row>
    <row r="11" spans="1:19" ht="20.25" customHeight="1">
      <c r="A11" s="90" t="s">
        <v>11</v>
      </c>
      <c r="B11" s="90"/>
      <c r="E11" s="91">
        <v>2</v>
      </c>
      <c r="G11" s="9">
        <v>108378</v>
      </c>
      <c r="H11" s="9"/>
      <c r="I11" s="9">
        <v>128206</v>
      </c>
      <c r="J11" s="9"/>
      <c r="K11" s="9">
        <v>43456</v>
      </c>
      <c r="L11" s="9"/>
      <c r="M11" s="9">
        <v>44044</v>
      </c>
    </row>
    <row r="12" spans="1:19" ht="20.25" customHeight="1">
      <c r="A12" s="90" t="s">
        <v>12</v>
      </c>
      <c r="B12" s="90"/>
      <c r="E12" s="91" t="s">
        <v>168</v>
      </c>
      <c r="G12" s="9">
        <v>57691</v>
      </c>
      <c r="H12" s="9"/>
      <c r="I12" s="9">
        <v>52939</v>
      </c>
      <c r="J12" s="9"/>
      <c r="K12" s="9">
        <v>41731</v>
      </c>
      <c r="L12" s="9"/>
      <c r="M12" s="9">
        <v>37048</v>
      </c>
    </row>
    <row r="13" spans="1:19" ht="20.25" customHeight="1">
      <c r="A13" s="90" t="s">
        <v>13</v>
      </c>
      <c r="B13" s="90"/>
      <c r="E13" s="91"/>
      <c r="G13" s="9">
        <v>19463</v>
      </c>
      <c r="H13" s="9"/>
      <c r="I13" s="9">
        <v>20381</v>
      </c>
      <c r="J13" s="9"/>
      <c r="K13" s="9">
        <v>7857</v>
      </c>
      <c r="L13" s="9"/>
      <c r="M13" s="9">
        <v>8874</v>
      </c>
    </row>
    <row r="14" spans="1:19" ht="20.25" customHeight="1">
      <c r="A14" s="90" t="s">
        <v>14</v>
      </c>
      <c r="B14" s="90"/>
      <c r="E14" s="91">
        <v>4</v>
      </c>
      <c r="G14" s="9">
        <v>605650</v>
      </c>
      <c r="H14" s="9"/>
      <c r="I14" s="9">
        <v>580382</v>
      </c>
      <c r="J14" s="9"/>
      <c r="K14" s="9">
        <v>74134</v>
      </c>
      <c r="L14" s="9"/>
      <c r="M14" s="9">
        <v>72800</v>
      </c>
    </row>
    <row r="15" spans="1:19" ht="20.25" customHeight="1">
      <c r="A15" s="73" t="s">
        <v>174</v>
      </c>
      <c r="B15" s="90"/>
      <c r="E15" s="91"/>
      <c r="G15" s="9"/>
      <c r="H15" s="9"/>
      <c r="I15" s="9"/>
      <c r="J15" s="9"/>
      <c r="K15" s="9"/>
      <c r="L15" s="9"/>
      <c r="M15" s="9"/>
    </row>
    <row r="16" spans="1:19" ht="20.25" customHeight="1">
      <c r="A16" s="73" t="s">
        <v>15</v>
      </c>
      <c r="B16" s="90"/>
      <c r="E16" s="91"/>
      <c r="G16" s="9">
        <v>135622</v>
      </c>
      <c r="H16" s="9"/>
      <c r="I16" s="9">
        <v>106666</v>
      </c>
      <c r="J16" s="9"/>
      <c r="K16" s="9">
        <v>121155</v>
      </c>
      <c r="L16" s="9"/>
      <c r="M16" s="9">
        <v>91436</v>
      </c>
    </row>
    <row r="17" spans="1:20" ht="20.25" customHeight="1">
      <c r="A17" s="90" t="s">
        <v>16</v>
      </c>
      <c r="B17" s="90"/>
      <c r="E17" s="91"/>
      <c r="G17" s="9">
        <v>40281</v>
      </c>
      <c r="H17" s="9"/>
      <c r="I17" s="9">
        <v>43986</v>
      </c>
      <c r="J17" s="9"/>
      <c r="K17" s="9">
        <v>0</v>
      </c>
      <c r="L17" s="9"/>
      <c r="M17" s="9">
        <v>0</v>
      </c>
    </row>
    <row r="18" spans="1:20" ht="20.25" hidden="1" customHeight="1">
      <c r="A18" s="90" t="s">
        <v>17</v>
      </c>
      <c r="B18" s="90"/>
      <c r="E18" s="91"/>
      <c r="G18" s="9">
        <v>0</v>
      </c>
      <c r="H18" s="9"/>
      <c r="I18" s="9">
        <v>0</v>
      </c>
      <c r="J18" s="9"/>
      <c r="K18" s="9">
        <v>0</v>
      </c>
      <c r="L18" s="9"/>
      <c r="M18" s="9">
        <v>0</v>
      </c>
    </row>
    <row r="19" spans="1:20" ht="20.25" customHeight="1">
      <c r="A19" s="90" t="s">
        <v>18</v>
      </c>
      <c r="B19" s="90"/>
      <c r="E19" s="92"/>
      <c r="G19" s="9">
        <v>29980</v>
      </c>
      <c r="H19" s="9"/>
      <c r="I19" s="9">
        <v>40726</v>
      </c>
      <c r="J19" s="9"/>
      <c r="K19" s="9">
        <v>25216</v>
      </c>
      <c r="L19" s="9"/>
      <c r="M19" s="9">
        <v>35923</v>
      </c>
    </row>
    <row r="20" spans="1:20" ht="20.25" customHeight="1">
      <c r="A20" s="93" t="s">
        <v>19</v>
      </c>
      <c r="B20" s="81"/>
      <c r="C20" s="81"/>
      <c r="F20" s="94"/>
      <c r="G20" s="16">
        <f>SUM(G11:G19)</f>
        <v>997065</v>
      </c>
      <c r="H20" s="22"/>
      <c r="I20" s="16">
        <f>SUM(I11:I19)</f>
        <v>973286</v>
      </c>
      <c r="J20" s="22"/>
      <c r="K20" s="16">
        <f>SUM(K11:K19)</f>
        <v>313549</v>
      </c>
      <c r="L20" s="22"/>
      <c r="M20" s="16">
        <f>SUM(M11:M19)</f>
        <v>290125</v>
      </c>
      <c r="N20" s="6"/>
      <c r="P20" s="6"/>
      <c r="R20" s="6"/>
      <c r="S20" s="6"/>
      <c r="T20" s="6"/>
    </row>
    <row r="21" spans="1:20" ht="20.25" customHeight="1">
      <c r="A21" s="93"/>
      <c r="B21" s="81"/>
      <c r="C21" s="81"/>
      <c r="F21" s="94"/>
      <c r="G21" s="12"/>
      <c r="H21" s="9"/>
      <c r="I21" s="12"/>
      <c r="J21" s="9"/>
      <c r="K21" s="12"/>
      <c r="L21" s="9"/>
      <c r="M21" s="12"/>
    </row>
    <row r="22" spans="1:20" ht="20.25" customHeight="1">
      <c r="A22" s="95" t="s">
        <v>20</v>
      </c>
      <c r="B22" s="90"/>
      <c r="C22" s="81"/>
      <c r="D22" s="81"/>
      <c r="F22" s="96"/>
      <c r="G22" s="11"/>
      <c r="H22" s="9"/>
      <c r="I22" s="11"/>
      <c r="J22" s="9"/>
      <c r="K22" s="11"/>
      <c r="L22" s="9"/>
      <c r="M22" s="11"/>
    </row>
    <row r="23" spans="1:20" ht="20.25" customHeight="1">
      <c r="A23" s="73" t="s">
        <v>21</v>
      </c>
      <c r="B23" s="90"/>
      <c r="C23" s="81"/>
      <c r="D23" s="81"/>
      <c r="E23" s="91"/>
      <c r="F23" s="96"/>
      <c r="G23" s="9">
        <v>1260</v>
      </c>
      <c r="H23" s="9"/>
      <c r="I23" s="9">
        <v>1260</v>
      </c>
      <c r="J23" s="9"/>
      <c r="K23" s="9">
        <v>660</v>
      </c>
      <c r="L23" s="9"/>
      <c r="M23" s="9">
        <v>660</v>
      </c>
    </row>
    <row r="24" spans="1:20" ht="20.25" customHeight="1">
      <c r="A24" s="90" t="s">
        <v>22</v>
      </c>
      <c r="B24" s="90"/>
      <c r="C24" s="81"/>
      <c r="D24" s="81"/>
      <c r="E24" s="91"/>
      <c r="F24" s="96"/>
      <c r="G24" s="9">
        <v>0</v>
      </c>
      <c r="H24" s="9"/>
      <c r="I24" s="9">
        <v>0</v>
      </c>
      <c r="J24" s="9"/>
      <c r="K24" s="9">
        <v>1888153</v>
      </c>
      <c r="L24" s="9"/>
      <c r="M24" s="9">
        <v>1888153</v>
      </c>
    </row>
    <row r="25" spans="1:20" ht="20.25" customHeight="1">
      <c r="A25" s="90" t="s">
        <v>23</v>
      </c>
      <c r="B25" s="90"/>
      <c r="C25" s="81"/>
      <c r="D25" s="81"/>
      <c r="E25" s="91">
        <v>2</v>
      </c>
      <c r="F25" s="96"/>
      <c r="G25" s="9">
        <v>0</v>
      </c>
      <c r="H25" s="9"/>
      <c r="I25" s="9">
        <v>0</v>
      </c>
      <c r="J25" s="9"/>
      <c r="K25" s="9">
        <v>74200</v>
      </c>
      <c r="L25" s="9"/>
      <c r="M25" s="9">
        <v>72970</v>
      </c>
    </row>
    <row r="26" spans="1:20" ht="20.25" customHeight="1">
      <c r="A26" s="90" t="s">
        <v>24</v>
      </c>
      <c r="B26" s="90"/>
      <c r="C26" s="81"/>
      <c r="D26" s="81"/>
      <c r="E26" s="91"/>
      <c r="F26" s="96"/>
      <c r="G26" s="9">
        <v>44995</v>
      </c>
      <c r="H26" s="9"/>
      <c r="I26" s="9">
        <v>44995</v>
      </c>
      <c r="J26" s="9"/>
      <c r="K26" s="9">
        <v>28905</v>
      </c>
      <c r="L26" s="9"/>
      <c r="M26" s="9">
        <v>28905</v>
      </c>
    </row>
    <row r="27" spans="1:20" ht="20.25" customHeight="1">
      <c r="A27" s="90" t="s">
        <v>25</v>
      </c>
      <c r="B27" s="90"/>
      <c r="C27" s="81"/>
      <c r="D27" s="81"/>
      <c r="E27" s="91">
        <v>5</v>
      </c>
      <c r="F27" s="96"/>
      <c r="G27" s="9">
        <v>4382124</v>
      </c>
      <c r="H27" s="9"/>
      <c r="I27" s="9">
        <v>4424018</v>
      </c>
      <c r="J27" s="9"/>
      <c r="K27" s="9">
        <v>2464061</v>
      </c>
      <c r="L27" s="9"/>
      <c r="M27" s="9">
        <v>2477578</v>
      </c>
    </row>
    <row r="28" spans="1:20" ht="20.25" customHeight="1">
      <c r="A28" s="90" t="s">
        <v>26</v>
      </c>
      <c r="B28" s="90"/>
      <c r="C28" s="81"/>
      <c r="D28" s="81"/>
      <c r="E28" s="91">
        <v>5</v>
      </c>
      <c r="F28" s="96"/>
      <c r="G28" s="9">
        <v>206084</v>
      </c>
      <c r="H28" s="9"/>
      <c r="I28" s="9">
        <v>210900</v>
      </c>
      <c r="J28" s="9"/>
      <c r="K28" s="9">
        <v>55675</v>
      </c>
      <c r="L28" s="9"/>
      <c r="M28" s="9">
        <v>58388</v>
      </c>
    </row>
    <row r="29" spans="1:20" ht="20.25" customHeight="1">
      <c r="A29" s="90" t="s">
        <v>27</v>
      </c>
      <c r="E29" s="91"/>
      <c r="G29" s="9">
        <v>31450</v>
      </c>
      <c r="H29" s="11"/>
      <c r="I29" s="9">
        <v>31450</v>
      </c>
      <c r="J29" s="11"/>
      <c r="K29" s="9">
        <v>0</v>
      </c>
      <c r="L29" s="11"/>
      <c r="M29" s="9">
        <v>0</v>
      </c>
    </row>
    <row r="30" spans="1:20" ht="20.25" customHeight="1">
      <c r="A30" s="90" t="s">
        <v>179</v>
      </c>
      <c r="B30" s="90"/>
      <c r="C30" s="81"/>
      <c r="D30" s="81"/>
      <c r="E30" s="91"/>
      <c r="F30" s="96"/>
      <c r="G30" s="9">
        <v>14635</v>
      </c>
      <c r="H30" s="9"/>
      <c r="I30" s="9">
        <v>15259</v>
      </c>
      <c r="J30" s="9"/>
      <c r="K30" s="9">
        <v>7031</v>
      </c>
      <c r="L30" s="9"/>
      <c r="M30" s="9">
        <v>7389</v>
      </c>
    </row>
    <row r="31" spans="1:20" ht="20.25" customHeight="1">
      <c r="A31" s="73" t="s">
        <v>175</v>
      </c>
      <c r="B31" s="90"/>
      <c r="C31" s="81"/>
      <c r="D31" s="81"/>
      <c r="E31" s="91"/>
      <c r="F31" s="96"/>
      <c r="G31" s="97"/>
      <c r="H31" s="9"/>
      <c r="I31" s="9"/>
      <c r="J31" s="9"/>
      <c r="K31" s="9"/>
      <c r="L31" s="9"/>
      <c r="M31" s="9"/>
    </row>
    <row r="32" spans="1:20" ht="20.25" customHeight="1">
      <c r="A32" s="73" t="s">
        <v>28</v>
      </c>
      <c r="B32" s="90"/>
      <c r="C32" s="81"/>
      <c r="D32" s="81"/>
      <c r="E32" s="91"/>
      <c r="F32" s="96"/>
      <c r="G32" s="9">
        <v>8628</v>
      </c>
      <c r="H32" s="9"/>
      <c r="I32" s="9">
        <v>7777</v>
      </c>
      <c r="J32" s="9"/>
      <c r="K32" s="9">
        <v>3690</v>
      </c>
      <c r="L32" s="9"/>
      <c r="M32" s="9">
        <v>2509</v>
      </c>
    </row>
    <row r="33" spans="1:20" ht="20.25" customHeight="1">
      <c r="A33" s="90" t="s">
        <v>29</v>
      </c>
      <c r="C33" s="81"/>
      <c r="D33" s="81"/>
      <c r="E33" s="91"/>
      <c r="F33" s="96"/>
      <c r="G33" s="9">
        <v>29012</v>
      </c>
      <c r="H33" s="9"/>
      <c r="I33" s="9">
        <v>43189</v>
      </c>
      <c r="J33" s="9"/>
      <c r="K33" s="9">
        <v>18697</v>
      </c>
      <c r="L33" s="9"/>
      <c r="M33" s="9">
        <v>27036</v>
      </c>
    </row>
    <row r="34" spans="1:20" ht="20.25" customHeight="1">
      <c r="A34" s="90" t="s">
        <v>30</v>
      </c>
      <c r="C34" s="81"/>
      <c r="D34" s="81"/>
      <c r="E34" s="91"/>
      <c r="F34" s="96"/>
      <c r="G34" s="9">
        <v>2655</v>
      </c>
      <c r="H34" s="9"/>
      <c r="I34" s="9">
        <v>2655</v>
      </c>
      <c r="J34" s="9"/>
      <c r="K34" s="9">
        <v>2500</v>
      </c>
      <c r="L34" s="9"/>
      <c r="M34" s="9">
        <v>2500</v>
      </c>
    </row>
    <row r="35" spans="1:20" ht="20.25" customHeight="1">
      <c r="A35" s="90" t="s">
        <v>31</v>
      </c>
      <c r="C35" s="81"/>
      <c r="D35" s="81"/>
      <c r="E35" s="7"/>
      <c r="G35" s="23">
        <v>15114</v>
      </c>
      <c r="H35" s="9"/>
      <c r="I35" s="23">
        <v>15365</v>
      </c>
      <c r="J35" s="9"/>
      <c r="K35" s="23">
        <v>4314</v>
      </c>
      <c r="L35" s="9"/>
      <c r="M35" s="23">
        <v>4249</v>
      </c>
    </row>
    <row r="36" spans="1:20" ht="20.25" customHeight="1">
      <c r="A36" s="93" t="s">
        <v>32</v>
      </c>
      <c r="B36" s="90"/>
      <c r="F36" s="94"/>
      <c r="G36" s="17">
        <f>SUM(G23:G35)</f>
        <v>4735957</v>
      </c>
      <c r="H36" s="22"/>
      <c r="I36" s="17">
        <f>SUM(I23:I35)</f>
        <v>4796868</v>
      </c>
      <c r="J36" s="22"/>
      <c r="K36" s="17">
        <f>SUM(K23:K35)</f>
        <v>4547886</v>
      </c>
      <c r="L36" s="22"/>
      <c r="M36" s="17">
        <f>SUM(M23:M35)</f>
        <v>4570337</v>
      </c>
      <c r="R36" s="6"/>
      <c r="S36" s="6"/>
      <c r="T36" s="6"/>
    </row>
    <row r="37" spans="1:20" ht="20.25" customHeight="1">
      <c r="A37" s="93"/>
      <c r="B37" s="90"/>
      <c r="F37" s="94"/>
      <c r="G37" s="50"/>
      <c r="H37" s="22"/>
      <c r="I37" s="50"/>
      <c r="J37" s="22"/>
      <c r="K37" s="50"/>
      <c r="L37" s="22"/>
      <c r="M37" s="50"/>
    </row>
    <row r="38" spans="1:20" ht="20.25" customHeight="1" thickBot="1">
      <c r="A38" s="93" t="s">
        <v>33</v>
      </c>
      <c r="B38" s="90"/>
      <c r="C38" s="81"/>
      <c r="F38" s="94"/>
      <c r="G38" s="18">
        <f>G20+G36</f>
        <v>5733022</v>
      </c>
      <c r="H38" s="22"/>
      <c r="I38" s="18">
        <f>I20+I36</f>
        <v>5770154</v>
      </c>
      <c r="J38" s="22"/>
      <c r="K38" s="18">
        <f>K20+K36</f>
        <v>4861435</v>
      </c>
      <c r="L38" s="22"/>
      <c r="M38" s="18">
        <f>M20+M36</f>
        <v>4860462</v>
      </c>
      <c r="N38" s="6"/>
      <c r="P38" s="6"/>
      <c r="R38" s="6"/>
      <c r="S38" s="6"/>
      <c r="T38" s="6"/>
    </row>
    <row r="39" spans="1:20" ht="20.25" customHeight="1" thickTop="1">
      <c r="G39" s="89"/>
      <c r="H39" s="89"/>
      <c r="I39" s="89"/>
      <c r="J39" s="89"/>
      <c r="K39" s="89"/>
      <c r="L39" s="89"/>
      <c r="M39" s="89"/>
    </row>
    <row r="40" spans="1:20" ht="20.25" customHeight="1">
      <c r="A40" s="69" t="s">
        <v>0</v>
      </c>
      <c r="B40" s="70"/>
      <c r="C40" s="70"/>
      <c r="D40" s="70"/>
      <c r="E40" s="71"/>
      <c r="F40" s="72"/>
      <c r="G40" s="72"/>
      <c r="H40" s="72"/>
      <c r="I40" s="72"/>
      <c r="J40" s="72"/>
      <c r="K40" s="72"/>
      <c r="L40" s="72"/>
      <c r="M40" s="72"/>
      <c r="N40" s="1"/>
      <c r="O40" s="1"/>
      <c r="P40" s="1"/>
      <c r="Q40" s="1"/>
      <c r="R40" s="1"/>
      <c r="S40" s="1"/>
    </row>
    <row r="41" spans="1:20" ht="20.25" customHeight="1">
      <c r="A41" s="74" t="s">
        <v>1</v>
      </c>
      <c r="B41" s="75"/>
      <c r="C41" s="70"/>
      <c r="D41" s="70"/>
      <c r="E41" s="71"/>
      <c r="F41" s="72"/>
      <c r="G41" s="72"/>
      <c r="H41" s="72"/>
      <c r="I41" s="72"/>
      <c r="J41" s="72"/>
      <c r="K41" s="72"/>
      <c r="L41" s="72"/>
      <c r="M41" s="72"/>
      <c r="N41" s="1"/>
      <c r="O41" s="1"/>
      <c r="P41" s="1"/>
      <c r="Q41" s="1"/>
      <c r="R41" s="1"/>
      <c r="S41" s="1"/>
    </row>
    <row r="42" spans="1:20" ht="20.25" customHeight="1">
      <c r="A42" s="76"/>
      <c r="B42" s="76"/>
      <c r="C42" s="76"/>
      <c r="D42" s="76"/>
      <c r="F42" s="78"/>
      <c r="G42" s="78"/>
      <c r="H42" s="78"/>
      <c r="I42" s="78"/>
      <c r="J42" s="78"/>
      <c r="K42" s="78"/>
      <c r="L42" s="78"/>
      <c r="M42" s="78"/>
      <c r="N42" s="1"/>
      <c r="O42" s="1"/>
      <c r="P42" s="1"/>
      <c r="Q42" s="1"/>
      <c r="R42" s="1"/>
      <c r="S42" s="1"/>
    </row>
    <row r="43" spans="1:20" ht="20.25" customHeight="1">
      <c r="A43" s="76"/>
      <c r="B43" s="76"/>
      <c r="C43" s="76"/>
      <c r="D43" s="76"/>
      <c r="F43" s="78"/>
      <c r="G43" s="150" t="s">
        <v>2</v>
      </c>
      <c r="H43" s="150"/>
      <c r="I43" s="150"/>
      <c r="J43" s="79"/>
      <c r="K43" s="148" t="s">
        <v>3</v>
      </c>
      <c r="L43" s="148"/>
      <c r="M43" s="148"/>
      <c r="N43" s="1"/>
      <c r="O43" s="1"/>
      <c r="P43" s="1"/>
      <c r="Q43" s="1"/>
      <c r="R43" s="1"/>
      <c r="S43" s="1"/>
    </row>
    <row r="44" spans="1:20" ht="20.25" customHeight="1">
      <c r="A44" s="81"/>
      <c r="B44" s="81"/>
      <c r="G44" s="148" t="s">
        <v>4</v>
      </c>
      <c r="H44" s="148"/>
      <c r="I44" s="148"/>
      <c r="J44" s="83"/>
      <c r="K44" s="148" t="s">
        <v>4</v>
      </c>
      <c r="L44" s="148"/>
      <c r="M44" s="148"/>
      <c r="N44" s="3"/>
      <c r="O44" s="3"/>
      <c r="P44" s="3"/>
      <c r="Q44" s="3"/>
      <c r="R44" s="4"/>
    </row>
    <row r="45" spans="1:20" ht="20.25" customHeight="1">
      <c r="A45" s="81"/>
      <c r="B45" s="81"/>
      <c r="G45" s="84" t="s">
        <v>222</v>
      </c>
      <c r="H45" s="85"/>
      <c r="I45" s="84" t="s">
        <v>5</v>
      </c>
      <c r="J45" s="82"/>
      <c r="K45" s="84" t="s">
        <v>222</v>
      </c>
      <c r="L45" s="85"/>
      <c r="M45" s="84" t="s">
        <v>5</v>
      </c>
      <c r="N45" s="3"/>
      <c r="O45" s="3"/>
      <c r="P45" s="3"/>
      <c r="Q45" s="3"/>
      <c r="R45" s="4"/>
    </row>
    <row r="46" spans="1:20" ht="20.25" customHeight="1">
      <c r="A46" s="86" t="s">
        <v>34</v>
      </c>
      <c r="E46" s="77" t="s">
        <v>7</v>
      </c>
      <c r="G46" s="72">
        <v>2026</v>
      </c>
      <c r="H46" s="87"/>
      <c r="I46" s="72">
        <v>2025</v>
      </c>
      <c r="J46" s="87"/>
      <c r="K46" s="72">
        <v>2026</v>
      </c>
      <c r="L46" s="87"/>
      <c r="M46" s="72">
        <v>2025</v>
      </c>
      <c r="N46" s="4"/>
      <c r="O46" s="4"/>
      <c r="P46" s="4"/>
      <c r="Q46" s="4"/>
      <c r="R46" s="4"/>
    </row>
    <row r="47" spans="1:20" ht="20.25" customHeight="1">
      <c r="A47" s="86"/>
      <c r="G47" s="72" t="s">
        <v>8</v>
      </c>
      <c r="H47" s="87"/>
      <c r="I47" s="72"/>
      <c r="J47" s="87"/>
      <c r="K47" s="72" t="s">
        <v>8</v>
      </c>
      <c r="L47" s="87"/>
      <c r="M47" s="72"/>
      <c r="N47" s="4"/>
      <c r="O47" s="4"/>
      <c r="P47" s="4"/>
      <c r="Q47" s="4"/>
      <c r="R47" s="4"/>
    </row>
    <row r="48" spans="1:20" ht="20.25" customHeight="1">
      <c r="G48" s="149" t="s">
        <v>9</v>
      </c>
      <c r="H48" s="149"/>
      <c r="I48" s="149"/>
      <c r="J48" s="149"/>
      <c r="K48" s="149"/>
      <c r="L48" s="149"/>
      <c r="M48" s="149"/>
      <c r="N48" s="4"/>
      <c r="O48" s="4"/>
      <c r="P48" s="4"/>
      <c r="Q48" s="4"/>
      <c r="R48" s="4"/>
    </row>
    <row r="49" spans="1:20" ht="20.25" customHeight="1">
      <c r="A49" s="88" t="s">
        <v>35</v>
      </c>
      <c r="G49" s="89"/>
      <c r="H49" s="89"/>
      <c r="I49" s="89"/>
      <c r="J49" s="89"/>
      <c r="K49" s="89"/>
      <c r="L49" s="89"/>
      <c r="M49" s="89"/>
    </row>
    <row r="50" spans="1:20" ht="21" customHeight="1">
      <c r="A50" s="73" t="s">
        <v>36</v>
      </c>
      <c r="E50" s="78"/>
      <c r="I50" s="9"/>
      <c r="J50" s="9"/>
      <c r="K50" s="9"/>
      <c r="L50" s="9"/>
      <c r="M50" s="9"/>
    </row>
    <row r="51" spans="1:20" ht="21" customHeight="1">
      <c r="A51" s="90" t="s">
        <v>37</v>
      </c>
      <c r="E51" s="91">
        <v>6</v>
      </c>
      <c r="G51" s="9">
        <v>245177</v>
      </c>
      <c r="H51" s="12"/>
      <c r="I51" s="97">
        <v>246014</v>
      </c>
      <c r="J51" s="12"/>
      <c r="K51" s="9">
        <v>200177</v>
      </c>
      <c r="L51" s="12"/>
      <c r="M51" s="9">
        <v>211014</v>
      </c>
    </row>
    <row r="52" spans="1:20" ht="21" customHeight="1">
      <c r="A52" s="90" t="s">
        <v>38</v>
      </c>
      <c r="E52" s="91">
        <v>2</v>
      </c>
      <c r="G52" s="9">
        <v>213700</v>
      </c>
      <c r="H52" s="12"/>
      <c r="I52" s="97">
        <v>238739</v>
      </c>
      <c r="J52" s="12"/>
      <c r="K52" s="9">
        <v>112597</v>
      </c>
      <c r="L52" s="12"/>
      <c r="M52" s="9">
        <v>135241</v>
      </c>
    </row>
    <row r="53" spans="1:20" ht="21" customHeight="1">
      <c r="A53" s="90" t="s">
        <v>39</v>
      </c>
      <c r="C53" s="81"/>
      <c r="D53" s="81"/>
      <c r="E53" s="91">
        <v>6</v>
      </c>
      <c r="F53" s="96"/>
      <c r="G53" s="9">
        <v>438397</v>
      </c>
      <c r="H53" s="9"/>
      <c r="I53" s="97">
        <v>364005</v>
      </c>
      <c r="J53" s="11"/>
      <c r="K53" s="9">
        <v>135433</v>
      </c>
      <c r="L53" s="12"/>
      <c r="M53" s="9">
        <v>74927</v>
      </c>
    </row>
    <row r="54" spans="1:20" ht="21" hidden="1" customHeight="1">
      <c r="A54" s="90" t="s">
        <v>39</v>
      </c>
      <c r="B54" s="85"/>
      <c r="C54" s="81"/>
      <c r="D54" s="81"/>
      <c r="E54" s="91"/>
      <c r="F54" s="96"/>
      <c r="G54" s="9">
        <v>0</v>
      </c>
      <c r="H54" s="9"/>
      <c r="I54" s="9">
        <v>0</v>
      </c>
      <c r="J54" s="11"/>
      <c r="K54" s="9"/>
      <c r="L54" s="12"/>
      <c r="M54" s="9">
        <v>0</v>
      </c>
    </row>
    <row r="55" spans="1:20" ht="21" hidden="1" customHeight="1">
      <c r="A55" s="90" t="s">
        <v>152</v>
      </c>
      <c r="B55" s="85"/>
      <c r="C55" s="81"/>
      <c r="D55" s="81"/>
      <c r="E55" s="91"/>
      <c r="F55" s="96"/>
      <c r="G55" s="9"/>
      <c r="H55" s="9"/>
      <c r="I55" s="9"/>
      <c r="J55" s="11"/>
      <c r="K55" s="9"/>
      <c r="L55" s="12"/>
      <c r="M55" s="9"/>
    </row>
    <row r="56" spans="1:20" ht="21" customHeight="1">
      <c r="A56" s="90" t="s">
        <v>40</v>
      </c>
      <c r="C56" s="81"/>
      <c r="D56" s="81"/>
      <c r="E56" s="91">
        <v>2</v>
      </c>
      <c r="G56" s="9">
        <v>0</v>
      </c>
      <c r="H56" s="9"/>
      <c r="I56" s="9">
        <v>0</v>
      </c>
      <c r="J56" s="11"/>
      <c r="K56" s="9">
        <v>184270</v>
      </c>
      <c r="L56" s="12"/>
      <c r="M56" s="9">
        <v>152270</v>
      </c>
    </row>
    <row r="57" spans="1:20" ht="21" customHeight="1">
      <c r="A57" s="90" t="s">
        <v>41</v>
      </c>
      <c r="C57" s="81"/>
      <c r="D57" s="81"/>
      <c r="E57" s="91"/>
      <c r="F57" s="96"/>
      <c r="G57" s="9">
        <v>12891</v>
      </c>
      <c r="H57" s="9"/>
      <c r="I57" s="9">
        <v>13487</v>
      </c>
      <c r="J57" s="11"/>
      <c r="K57" s="9">
        <v>10572</v>
      </c>
      <c r="L57" s="12"/>
      <c r="M57" s="9">
        <v>10542</v>
      </c>
      <c r="N57" s="10"/>
    </row>
    <row r="58" spans="1:20" ht="21" customHeight="1">
      <c r="A58" s="90" t="s">
        <v>42</v>
      </c>
      <c r="C58" s="81"/>
      <c r="D58" s="81"/>
      <c r="E58" s="91" t="s">
        <v>231</v>
      </c>
      <c r="F58" s="96"/>
      <c r="G58" s="9">
        <v>298406</v>
      </c>
      <c r="H58" s="9"/>
      <c r="I58" s="9">
        <v>0</v>
      </c>
      <c r="J58" s="11"/>
      <c r="K58" s="9">
        <v>298406</v>
      </c>
      <c r="L58" s="12"/>
      <c r="M58" s="9">
        <v>0</v>
      </c>
    </row>
    <row r="59" spans="1:20" ht="21" customHeight="1">
      <c r="A59" s="90" t="s">
        <v>43</v>
      </c>
      <c r="C59" s="81"/>
      <c r="D59" s="81"/>
      <c r="F59" s="96"/>
      <c r="G59" s="9">
        <v>11476</v>
      </c>
      <c r="H59" s="9"/>
      <c r="I59" s="9">
        <v>5991</v>
      </c>
      <c r="J59" s="11"/>
      <c r="K59" s="9">
        <v>0</v>
      </c>
      <c r="L59" s="12"/>
      <c r="M59" s="9">
        <v>0</v>
      </c>
    </row>
    <row r="60" spans="1:20" ht="21" customHeight="1">
      <c r="A60" s="90" t="s">
        <v>44</v>
      </c>
      <c r="B60" s="98"/>
      <c r="C60" s="98"/>
      <c r="D60" s="98"/>
      <c r="E60" s="91"/>
      <c r="F60" s="99"/>
      <c r="G60" s="9">
        <v>384153</v>
      </c>
      <c r="H60" s="9"/>
      <c r="I60" s="9">
        <v>447647</v>
      </c>
      <c r="J60" s="11"/>
      <c r="K60" s="9">
        <v>31675</v>
      </c>
      <c r="L60" s="12"/>
      <c r="M60" s="9">
        <v>49907</v>
      </c>
    </row>
    <row r="61" spans="1:20" ht="21" hidden="1" customHeight="1">
      <c r="A61" s="73" t="s">
        <v>45</v>
      </c>
      <c r="B61" s="98"/>
      <c r="C61" s="98"/>
      <c r="D61" s="98"/>
      <c r="E61" s="91"/>
      <c r="F61" s="99"/>
      <c r="G61" s="9"/>
      <c r="H61" s="9"/>
      <c r="I61" s="9"/>
      <c r="J61" s="11"/>
      <c r="K61" s="9"/>
      <c r="L61" s="12"/>
      <c r="M61" s="9"/>
    </row>
    <row r="62" spans="1:20" ht="21" customHeight="1">
      <c r="A62" s="73" t="s">
        <v>46</v>
      </c>
      <c r="B62" s="98"/>
      <c r="C62" s="98"/>
      <c r="D62" s="98"/>
      <c r="E62" s="91"/>
      <c r="F62" s="99"/>
      <c r="G62" s="9">
        <v>2059</v>
      </c>
      <c r="H62" s="9"/>
      <c r="I62" s="9">
        <v>0</v>
      </c>
      <c r="J62" s="11"/>
      <c r="K62" s="9">
        <v>0</v>
      </c>
      <c r="L62" s="12"/>
      <c r="M62" s="9">
        <v>0</v>
      </c>
    </row>
    <row r="63" spans="1:20" ht="21" customHeight="1">
      <c r="A63" s="73" t="s">
        <v>47</v>
      </c>
      <c r="E63" s="7"/>
      <c r="G63" s="23">
        <v>9182</v>
      </c>
      <c r="H63" s="9"/>
      <c r="I63" s="23">
        <v>8901</v>
      </c>
      <c r="J63" s="9"/>
      <c r="K63" s="23">
        <v>2247</v>
      </c>
      <c r="L63" s="9"/>
      <c r="M63" s="23">
        <v>2532</v>
      </c>
    </row>
    <row r="64" spans="1:20" ht="21" customHeight="1">
      <c r="A64" s="93" t="s">
        <v>48</v>
      </c>
      <c r="C64" s="81"/>
      <c r="D64" s="81"/>
      <c r="E64" s="100"/>
      <c r="G64" s="19">
        <f>SUM(G51:G63)</f>
        <v>1615441</v>
      </c>
      <c r="H64" s="22"/>
      <c r="I64" s="19">
        <f>SUM(I51:I63)</f>
        <v>1324784</v>
      </c>
      <c r="J64" s="22"/>
      <c r="K64" s="19">
        <f>SUM(K51:K63)</f>
        <v>975377</v>
      </c>
      <c r="L64" s="22"/>
      <c r="M64" s="19">
        <f>SUM(M51:M63)</f>
        <v>636433</v>
      </c>
      <c r="R64" s="6"/>
      <c r="S64" s="6"/>
      <c r="T64" s="6"/>
    </row>
    <row r="65" spans="1:21" ht="21" customHeight="1">
      <c r="A65" s="73"/>
      <c r="B65" s="85"/>
      <c r="C65" s="81"/>
      <c r="D65" s="81"/>
      <c r="F65" s="96"/>
      <c r="G65" s="50"/>
      <c r="H65" s="22"/>
      <c r="I65" s="50"/>
      <c r="J65" s="22"/>
      <c r="K65" s="50"/>
      <c r="L65" s="22"/>
      <c r="M65" s="50"/>
    </row>
    <row r="66" spans="1:21" ht="21" customHeight="1">
      <c r="A66" s="88" t="s">
        <v>49</v>
      </c>
      <c r="B66" s="85"/>
      <c r="C66" s="81"/>
      <c r="D66" s="81"/>
      <c r="F66" s="96"/>
      <c r="G66" s="32"/>
      <c r="H66" s="22"/>
      <c r="I66" s="32"/>
      <c r="J66" s="22"/>
      <c r="K66" s="32"/>
      <c r="L66" s="22"/>
      <c r="M66" s="32"/>
    </row>
    <row r="67" spans="1:21" ht="21" customHeight="1">
      <c r="A67" s="90" t="s">
        <v>159</v>
      </c>
      <c r="B67" s="90"/>
      <c r="C67" s="90"/>
      <c r="D67" s="90"/>
      <c r="E67" s="77" t="s">
        <v>180</v>
      </c>
      <c r="F67" s="96"/>
      <c r="G67" s="9">
        <v>1869030</v>
      </c>
      <c r="H67" s="22"/>
      <c r="I67" s="9">
        <v>1973414</v>
      </c>
      <c r="J67" s="22"/>
      <c r="K67" s="9">
        <v>1212379</v>
      </c>
      <c r="L67" s="22"/>
      <c r="M67" s="9">
        <v>1284067</v>
      </c>
    </row>
    <row r="68" spans="1:21" ht="21" customHeight="1">
      <c r="A68" s="90" t="s">
        <v>50</v>
      </c>
      <c r="B68" s="90"/>
      <c r="C68" s="90"/>
      <c r="D68" s="90"/>
      <c r="F68" s="96"/>
      <c r="G68" s="9">
        <v>136540</v>
      </c>
      <c r="H68" s="22"/>
      <c r="I68" s="97">
        <v>139741</v>
      </c>
      <c r="J68" s="22"/>
      <c r="K68" s="9">
        <v>42561</v>
      </c>
      <c r="L68" s="22"/>
      <c r="M68" s="9">
        <v>45174</v>
      </c>
    </row>
    <row r="69" spans="1:21" ht="21" customHeight="1">
      <c r="A69" s="90" t="s">
        <v>51</v>
      </c>
      <c r="B69" s="90"/>
      <c r="C69" s="90"/>
      <c r="D69" s="90"/>
      <c r="E69" s="91" t="s">
        <v>231</v>
      </c>
      <c r="F69" s="96"/>
      <c r="G69" s="9">
        <v>0</v>
      </c>
      <c r="H69" s="22"/>
      <c r="I69" s="9">
        <v>297943</v>
      </c>
      <c r="J69" s="22"/>
      <c r="K69" s="9">
        <v>0</v>
      </c>
      <c r="L69" s="22"/>
      <c r="M69" s="9">
        <v>297943</v>
      </c>
    </row>
    <row r="70" spans="1:21" ht="21" customHeight="1">
      <c r="A70" s="90" t="s">
        <v>52</v>
      </c>
      <c r="B70" s="90"/>
      <c r="C70" s="90"/>
      <c r="D70" s="90"/>
      <c r="F70" s="96"/>
      <c r="G70" s="9">
        <v>56068</v>
      </c>
      <c r="H70" s="22"/>
      <c r="I70" s="97">
        <v>55476</v>
      </c>
      <c r="J70" s="22"/>
      <c r="K70" s="9">
        <v>0</v>
      </c>
      <c r="L70" s="22"/>
      <c r="M70" s="9">
        <v>0</v>
      </c>
      <c r="P70" s="73"/>
      <c r="R70" s="73"/>
      <c r="S70" s="73"/>
      <c r="T70" s="73"/>
      <c r="U70" s="73"/>
    </row>
    <row r="71" spans="1:21" ht="21" customHeight="1">
      <c r="A71" s="90" t="s">
        <v>249</v>
      </c>
      <c r="B71" s="90"/>
      <c r="C71" s="90"/>
      <c r="D71" s="90"/>
      <c r="F71" s="96"/>
      <c r="G71" s="9">
        <v>36553</v>
      </c>
      <c r="H71" s="22"/>
      <c r="I71" s="97">
        <v>35438</v>
      </c>
      <c r="J71" s="22"/>
      <c r="K71" s="9">
        <v>23934</v>
      </c>
      <c r="L71" s="22"/>
      <c r="M71" s="9">
        <v>23249</v>
      </c>
    </row>
    <row r="72" spans="1:21" ht="21" customHeight="1">
      <c r="A72" s="90" t="s">
        <v>53</v>
      </c>
      <c r="B72" s="90"/>
      <c r="C72" s="90"/>
      <c r="D72" s="90"/>
      <c r="E72" s="77" t="s">
        <v>232</v>
      </c>
      <c r="F72" s="96"/>
      <c r="G72" s="9">
        <v>26080</v>
      </c>
      <c r="H72" s="22"/>
      <c r="I72" s="97">
        <v>26080</v>
      </c>
      <c r="J72" s="22"/>
      <c r="K72" s="9">
        <v>26080</v>
      </c>
      <c r="L72" s="22"/>
      <c r="M72" s="9">
        <v>26080</v>
      </c>
    </row>
    <row r="73" spans="1:21" ht="21" customHeight="1">
      <c r="A73" s="90" t="s">
        <v>54</v>
      </c>
      <c r="B73" s="90"/>
      <c r="C73" s="90"/>
      <c r="D73" s="90"/>
      <c r="F73" s="96"/>
      <c r="G73" s="9">
        <v>4480</v>
      </c>
      <c r="H73" s="22"/>
      <c r="I73" s="97">
        <v>6539</v>
      </c>
      <c r="J73" s="22"/>
      <c r="K73" s="9">
        <v>0</v>
      </c>
      <c r="L73" s="22"/>
      <c r="M73" s="9">
        <v>0</v>
      </c>
    </row>
    <row r="74" spans="1:21" ht="21" customHeight="1">
      <c r="A74" s="90" t="s">
        <v>55</v>
      </c>
      <c r="B74" s="90"/>
      <c r="C74" s="90"/>
      <c r="D74" s="90"/>
      <c r="F74" s="96"/>
      <c r="G74" s="23">
        <v>17330</v>
      </c>
      <c r="H74" s="9"/>
      <c r="I74" s="101">
        <v>16471</v>
      </c>
      <c r="J74" s="9"/>
      <c r="K74" s="23">
        <v>0</v>
      </c>
      <c r="L74" s="9"/>
      <c r="M74" s="23">
        <v>0</v>
      </c>
      <c r="N74" s="6"/>
      <c r="P74" s="6"/>
    </row>
    <row r="75" spans="1:21" ht="20.25" customHeight="1">
      <c r="A75" s="93" t="s">
        <v>56</v>
      </c>
      <c r="B75" s="90"/>
      <c r="C75" s="81"/>
      <c r="F75" s="94"/>
      <c r="G75" s="17">
        <f>SUM(G67:G74)</f>
        <v>2146081</v>
      </c>
      <c r="H75" s="22"/>
      <c r="I75" s="17">
        <f>SUM(I67:I74)</f>
        <v>2551102</v>
      </c>
      <c r="J75" s="22"/>
      <c r="K75" s="17">
        <f>SUM(K67:K74)</f>
        <v>1304954</v>
      </c>
      <c r="L75" s="22"/>
      <c r="M75" s="17">
        <f>SUM(M67:M74)</f>
        <v>1676513</v>
      </c>
      <c r="N75" s="6"/>
      <c r="P75" s="6"/>
      <c r="R75" s="6"/>
      <c r="S75" s="6"/>
      <c r="T75" s="6"/>
    </row>
    <row r="76" spans="1:21" ht="20.25" customHeight="1">
      <c r="A76" s="93" t="s">
        <v>57</v>
      </c>
      <c r="B76" s="90"/>
      <c r="C76" s="81"/>
      <c r="F76" s="94"/>
      <c r="G76" s="16">
        <f>G75+G64</f>
        <v>3761522</v>
      </c>
      <c r="H76" s="22"/>
      <c r="I76" s="16">
        <f>I75+I64</f>
        <v>3875886</v>
      </c>
      <c r="J76" s="22"/>
      <c r="K76" s="16">
        <f>K75+K64</f>
        <v>2280331</v>
      </c>
      <c r="L76" s="22"/>
      <c r="M76" s="16">
        <f>M75+M64</f>
        <v>2312946</v>
      </c>
      <c r="R76" s="6"/>
      <c r="S76" s="6"/>
      <c r="T76" s="6"/>
    </row>
    <row r="77" spans="1:21" ht="20.25" customHeight="1">
      <c r="A77" s="93"/>
      <c r="B77" s="90"/>
      <c r="C77" s="81"/>
      <c r="F77" s="94"/>
      <c r="G77" s="89"/>
      <c r="H77" s="89"/>
      <c r="I77" s="89"/>
      <c r="J77" s="89"/>
      <c r="K77" s="89"/>
      <c r="L77" s="89"/>
      <c r="M77" s="89"/>
    </row>
    <row r="78" spans="1:21" ht="20.25" customHeight="1">
      <c r="A78" s="69" t="s">
        <v>0</v>
      </c>
      <c r="B78" s="70"/>
      <c r="C78" s="70"/>
      <c r="D78" s="70"/>
      <c r="E78" s="71"/>
      <c r="F78" s="72"/>
      <c r="G78" s="72"/>
      <c r="H78" s="72"/>
      <c r="I78" s="72"/>
      <c r="J78" s="72"/>
      <c r="K78" s="72"/>
      <c r="L78" s="72"/>
      <c r="M78" s="72"/>
    </row>
    <row r="79" spans="1:21" ht="20.25" customHeight="1">
      <c r="A79" s="74" t="s">
        <v>1</v>
      </c>
      <c r="B79" s="75"/>
      <c r="C79" s="70"/>
      <c r="D79" s="70"/>
      <c r="E79" s="71"/>
      <c r="F79" s="72"/>
      <c r="G79" s="72"/>
      <c r="H79" s="72"/>
      <c r="I79" s="72"/>
      <c r="J79" s="72"/>
      <c r="K79" s="72"/>
      <c r="L79" s="72"/>
      <c r="M79" s="72"/>
    </row>
    <row r="80" spans="1:21" ht="20.25" customHeight="1">
      <c r="A80" s="76"/>
      <c r="B80" s="76"/>
      <c r="C80" s="76"/>
      <c r="D80" s="76"/>
      <c r="F80" s="78"/>
      <c r="G80" s="78"/>
      <c r="H80" s="78"/>
      <c r="I80" s="78"/>
      <c r="J80" s="78"/>
      <c r="K80" s="78"/>
      <c r="L80" s="78"/>
      <c r="M80" s="78"/>
    </row>
    <row r="81" spans="1:13" ht="20.25" customHeight="1">
      <c r="A81" s="76"/>
      <c r="B81" s="76"/>
      <c r="C81" s="76"/>
      <c r="D81" s="76"/>
      <c r="F81" s="78"/>
      <c r="G81" s="150" t="s">
        <v>2</v>
      </c>
      <c r="H81" s="150"/>
      <c r="I81" s="150"/>
      <c r="J81" s="79"/>
      <c r="K81" s="148" t="s">
        <v>3</v>
      </c>
      <c r="L81" s="148"/>
      <c r="M81" s="148"/>
    </row>
    <row r="82" spans="1:13" ht="20.25" customHeight="1">
      <c r="A82" s="81"/>
      <c r="B82" s="81"/>
      <c r="G82" s="148" t="s">
        <v>4</v>
      </c>
      <c r="H82" s="148"/>
      <c r="I82" s="148"/>
      <c r="J82" s="83"/>
      <c r="K82" s="148" t="s">
        <v>4</v>
      </c>
      <c r="L82" s="148"/>
      <c r="M82" s="148"/>
    </row>
    <row r="83" spans="1:13" ht="20.25" customHeight="1">
      <c r="A83" s="81"/>
      <c r="B83" s="81"/>
      <c r="G83" s="84" t="s">
        <v>222</v>
      </c>
      <c r="H83" s="85"/>
      <c r="I83" s="84" t="s">
        <v>5</v>
      </c>
      <c r="J83" s="82"/>
      <c r="K83" s="84" t="s">
        <v>222</v>
      </c>
      <c r="L83" s="85"/>
      <c r="M83" s="84" t="s">
        <v>5</v>
      </c>
    </row>
    <row r="84" spans="1:13" ht="20.25" customHeight="1">
      <c r="A84" s="86" t="s">
        <v>34</v>
      </c>
      <c r="G84" s="72">
        <v>2026</v>
      </c>
      <c r="H84" s="87"/>
      <c r="I84" s="72">
        <v>2025</v>
      </c>
      <c r="J84" s="87"/>
      <c r="K84" s="72">
        <v>2026</v>
      </c>
      <c r="L84" s="87"/>
      <c r="M84" s="72">
        <v>2025</v>
      </c>
    </row>
    <row r="85" spans="1:13" ht="20.25" customHeight="1">
      <c r="A85" s="86"/>
      <c r="G85" s="72" t="s">
        <v>8</v>
      </c>
      <c r="H85" s="87"/>
      <c r="I85" s="72"/>
      <c r="J85" s="87"/>
      <c r="K85" s="72" t="s">
        <v>8</v>
      </c>
      <c r="L85" s="87"/>
      <c r="M85" s="72"/>
    </row>
    <row r="86" spans="1:13" ht="20.25" customHeight="1">
      <c r="G86" s="149" t="s">
        <v>9</v>
      </c>
      <c r="H86" s="149"/>
      <c r="I86" s="149"/>
      <c r="J86" s="149"/>
      <c r="K86" s="149"/>
      <c r="L86" s="149"/>
      <c r="M86" s="149"/>
    </row>
    <row r="87" spans="1:13" ht="20.25" customHeight="1">
      <c r="A87" s="95" t="s">
        <v>58</v>
      </c>
      <c r="B87" s="90"/>
      <c r="C87" s="81"/>
      <c r="E87" s="100"/>
      <c r="G87" s="72"/>
      <c r="H87" s="87"/>
      <c r="I87" s="72"/>
      <c r="J87" s="87"/>
      <c r="K87" s="72"/>
      <c r="L87" s="87"/>
      <c r="M87" s="72"/>
    </row>
    <row r="88" spans="1:13" ht="20.25" customHeight="1">
      <c r="A88" s="90" t="s">
        <v>59</v>
      </c>
      <c r="C88" s="81"/>
      <c r="D88" s="81"/>
      <c r="F88" s="96"/>
      <c r="G88" s="89"/>
      <c r="H88" s="89"/>
      <c r="I88" s="89"/>
      <c r="J88" s="89"/>
      <c r="K88" s="89"/>
      <c r="L88" s="89"/>
      <c r="M88" s="89"/>
    </row>
    <row r="89" spans="1:13" ht="20.25" customHeight="1">
      <c r="A89" s="90" t="s">
        <v>60</v>
      </c>
      <c r="B89" s="90"/>
      <c r="C89" s="90"/>
      <c r="D89" s="90"/>
      <c r="F89" s="96"/>
      <c r="G89" s="9"/>
      <c r="H89" s="9"/>
      <c r="I89" s="9"/>
      <c r="J89" s="9"/>
      <c r="K89" s="9"/>
      <c r="L89" s="9"/>
      <c r="M89" s="9"/>
    </row>
    <row r="90" spans="1:13" ht="20.25" customHeight="1">
      <c r="A90" s="102" t="s">
        <v>61</v>
      </c>
      <c r="B90" s="90"/>
      <c r="C90" s="90"/>
      <c r="D90" s="90"/>
      <c r="F90" s="96"/>
      <c r="G90" s="9"/>
      <c r="H90" s="9"/>
      <c r="I90" s="9"/>
      <c r="J90" s="9"/>
      <c r="K90" s="9"/>
      <c r="L90" s="9"/>
      <c r="M90" s="9"/>
    </row>
    <row r="91" spans="1:13" ht="20.25" customHeight="1" thickBot="1">
      <c r="A91" s="102" t="s">
        <v>62</v>
      </c>
      <c r="B91" s="90"/>
      <c r="C91" s="90"/>
      <c r="D91" s="90"/>
      <c r="E91" s="71"/>
      <c r="F91" s="96"/>
      <c r="G91" s="24">
        <v>1750000</v>
      </c>
      <c r="H91" s="9"/>
      <c r="I91" s="24">
        <v>1750000</v>
      </c>
      <c r="J91" s="9"/>
      <c r="K91" s="24">
        <v>1750000</v>
      </c>
      <c r="L91" s="9"/>
      <c r="M91" s="24">
        <v>1750000</v>
      </c>
    </row>
    <row r="92" spans="1:13" ht="20.25" customHeight="1" thickTop="1">
      <c r="A92" s="90" t="s">
        <v>63</v>
      </c>
      <c r="B92" s="90"/>
      <c r="C92" s="90"/>
      <c r="D92" s="90"/>
      <c r="E92" s="71"/>
      <c r="F92" s="96"/>
      <c r="G92" s="25"/>
      <c r="H92" s="9"/>
      <c r="I92" s="25"/>
      <c r="J92" s="9"/>
      <c r="K92" s="25"/>
      <c r="L92" s="9"/>
      <c r="M92" s="25"/>
    </row>
    <row r="93" spans="1:13" ht="20.25" customHeight="1">
      <c r="A93" s="102" t="s">
        <v>64</v>
      </c>
      <c r="B93" s="90"/>
      <c r="C93" s="90"/>
      <c r="D93" s="90"/>
      <c r="E93" s="71"/>
      <c r="F93" s="96"/>
      <c r="G93" s="25"/>
      <c r="H93" s="9"/>
      <c r="I93" s="25"/>
      <c r="J93" s="9"/>
      <c r="K93" s="25"/>
      <c r="L93" s="9"/>
      <c r="M93" s="25"/>
    </row>
    <row r="94" spans="1:13" ht="20.25" customHeight="1">
      <c r="A94" s="102" t="s">
        <v>62</v>
      </c>
      <c r="B94" s="90"/>
      <c r="C94" s="90"/>
      <c r="D94" s="90"/>
      <c r="E94" s="71"/>
      <c r="F94" s="96"/>
      <c r="G94" s="12">
        <v>1598408</v>
      </c>
      <c r="H94" s="12"/>
      <c r="I94" s="12">
        <v>1598408</v>
      </c>
      <c r="J94" s="12"/>
      <c r="K94" s="12">
        <v>1598408</v>
      </c>
      <c r="L94" s="12"/>
      <c r="M94" s="12">
        <v>1598408</v>
      </c>
    </row>
    <row r="95" spans="1:13" ht="20.25" customHeight="1">
      <c r="A95" s="90" t="s">
        <v>195</v>
      </c>
      <c r="B95" s="90"/>
      <c r="C95" s="90"/>
      <c r="D95" s="90"/>
      <c r="G95" s="12">
        <v>812932</v>
      </c>
      <c r="H95" s="9"/>
      <c r="I95" s="9">
        <v>812932</v>
      </c>
      <c r="J95" s="9"/>
      <c r="K95" s="12">
        <v>812932</v>
      </c>
      <c r="L95" s="9"/>
      <c r="M95" s="9">
        <v>812932</v>
      </c>
    </row>
    <row r="96" spans="1:13" ht="20.25" customHeight="1">
      <c r="A96" s="90" t="s">
        <v>65</v>
      </c>
      <c r="B96" s="90"/>
      <c r="C96" s="90"/>
      <c r="D96" s="90"/>
      <c r="G96" s="9"/>
      <c r="H96" s="9"/>
      <c r="I96" s="9"/>
      <c r="J96" s="9"/>
      <c r="K96" s="9"/>
      <c r="L96" s="9"/>
      <c r="M96" s="9"/>
    </row>
    <row r="97" spans="1:25" ht="20.25" customHeight="1">
      <c r="A97" s="90" t="s">
        <v>66</v>
      </c>
      <c r="B97" s="90"/>
      <c r="C97" s="90"/>
      <c r="D97" s="90"/>
      <c r="G97" s="12">
        <v>-120630</v>
      </c>
      <c r="H97" s="9"/>
      <c r="I97" s="9">
        <v>-120630</v>
      </c>
      <c r="J97" s="9"/>
      <c r="K97" s="9">
        <v>0</v>
      </c>
      <c r="L97" s="9"/>
      <c r="M97" s="9">
        <v>0</v>
      </c>
    </row>
    <row r="98" spans="1:25" ht="20.25" customHeight="1">
      <c r="A98" s="90" t="s">
        <v>67</v>
      </c>
      <c r="B98" s="90"/>
      <c r="C98" s="90"/>
      <c r="D98" s="90"/>
      <c r="G98" s="9"/>
      <c r="H98" s="9"/>
      <c r="I98" s="9"/>
      <c r="J98" s="9"/>
      <c r="K98" s="9"/>
      <c r="L98" s="9"/>
      <c r="M98" s="9"/>
    </row>
    <row r="99" spans="1:25" ht="20.25" customHeight="1">
      <c r="A99" s="90" t="s">
        <v>68</v>
      </c>
      <c r="B99" s="90"/>
      <c r="C99" s="90"/>
      <c r="D99" s="90"/>
      <c r="G99" s="12">
        <v>-471468</v>
      </c>
      <c r="H99" s="9"/>
      <c r="I99" s="9">
        <v>-471468</v>
      </c>
      <c r="J99" s="9"/>
      <c r="K99" s="9">
        <v>0</v>
      </c>
      <c r="L99" s="9"/>
      <c r="M99" s="9">
        <v>0</v>
      </c>
    </row>
    <row r="100" spans="1:25" ht="20.25" customHeight="1">
      <c r="A100" s="90" t="s">
        <v>171</v>
      </c>
      <c r="B100" s="90"/>
      <c r="C100" s="90"/>
      <c r="D100" s="90"/>
      <c r="E100" s="100"/>
      <c r="G100" s="9"/>
      <c r="H100" s="9"/>
      <c r="I100" s="9"/>
      <c r="J100" s="9"/>
      <c r="K100" s="9"/>
      <c r="L100" s="9"/>
      <c r="M100" s="9"/>
    </row>
    <row r="101" spans="1:25" ht="20.25" customHeight="1">
      <c r="A101" s="82" t="s">
        <v>69</v>
      </c>
      <c r="E101" s="100"/>
      <c r="G101" s="9"/>
      <c r="H101" s="9"/>
      <c r="I101" s="9"/>
      <c r="J101" s="9"/>
      <c r="K101" s="9"/>
      <c r="L101" s="9"/>
      <c r="M101" s="9"/>
    </row>
    <row r="102" spans="1:25" ht="20.25" customHeight="1">
      <c r="B102" s="82" t="s">
        <v>70</v>
      </c>
      <c r="G102" s="12">
        <f>'Conso 6'!L31</f>
        <v>7748</v>
      </c>
      <c r="H102" s="9"/>
      <c r="I102" s="9">
        <v>7748</v>
      </c>
      <c r="J102" s="9"/>
      <c r="K102" s="12">
        <f>'Company 7'!H30</f>
        <v>7748</v>
      </c>
      <c r="L102" s="9"/>
      <c r="M102" s="9">
        <v>7748</v>
      </c>
    </row>
    <row r="103" spans="1:25" ht="20.25" customHeight="1">
      <c r="A103" s="82" t="s">
        <v>172</v>
      </c>
      <c r="G103" s="9">
        <f>'Conso 6'!N31</f>
        <v>144510</v>
      </c>
      <c r="H103" s="9"/>
      <c r="I103" s="9">
        <v>67278</v>
      </c>
      <c r="J103" s="9"/>
      <c r="K103" s="9">
        <f>'Company 7'!J30</f>
        <v>162016</v>
      </c>
      <c r="L103" s="9"/>
      <c r="M103" s="9">
        <v>128428</v>
      </c>
    </row>
    <row r="104" spans="1:25" ht="20.25" customHeight="1">
      <c r="A104" s="93" t="s">
        <v>71</v>
      </c>
      <c r="F104" s="94"/>
      <c r="G104" s="20">
        <f>SUM(G94:G103)</f>
        <v>1971500</v>
      </c>
      <c r="H104" s="22"/>
      <c r="I104" s="20">
        <f>SUM(I94:I103)</f>
        <v>1894268</v>
      </c>
      <c r="J104" s="22"/>
      <c r="K104" s="20">
        <f>SUM(K94:K103)</f>
        <v>2581104</v>
      </c>
      <c r="L104" s="22"/>
      <c r="M104" s="20">
        <f>SUM(M94:M103)</f>
        <v>2547516</v>
      </c>
      <c r="N104" s="6"/>
      <c r="P104" s="6"/>
      <c r="R104" s="6"/>
      <c r="S104" s="6"/>
      <c r="T104" s="6"/>
    </row>
    <row r="105" spans="1:25" ht="20.25" customHeight="1">
      <c r="A105" s="93"/>
      <c r="F105" s="94"/>
      <c r="G105" s="51"/>
      <c r="H105" s="22"/>
      <c r="I105" s="51"/>
      <c r="J105" s="22"/>
      <c r="K105" s="51"/>
      <c r="L105" s="22"/>
      <c r="M105" s="51"/>
    </row>
    <row r="106" spans="1:25" ht="20.25" customHeight="1" thickBot="1">
      <c r="A106" s="93" t="s">
        <v>72</v>
      </c>
      <c r="F106" s="94"/>
      <c r="G106" s="21">
        <f>SUM(G76,G104)</f>
        <v>5733022</v>
      </c>
      <c r="H106" s="22"/>
      <c r="I106" s="21">
        <f>SUM(I76,I104)</f>
        <v>5770154</v>
      </c>
      <c r="J106" s="22"/>
      <c r="K106" s="21">
        <f>SUM(K76,K104)</f>
        <v>4861435</v>
      </c>
      <c r="L106" s="22"/>
      <c r="M106" s="21">
        <f>SUM(M76,M104)</f>
        <v>4860462</v>
      </c>
      <c r="N106" s="6"/>
      <c r="P106" s="6"/>
      <c r="R106" s="6"/>
      <c r="S106" s="6"/>
      <c r="T106" s="6"/>
    </row>
    <row r="107" spans="1:25" s="105" customFormat="1" ht="20.25" customHeight="1" thickTop="1">
      <c r="A107" s="103"/>
      <c r="B107" s="103"/>
      <c r="C107" s="103"/>
      <c r="D107" s="103"/>
      <c r="E107" s="104"/>
      <c r="F107" s="104"/>
      <c r="G107" s="147"/>
      <c r="H107" s="104"/>
      <c r="I107" s="147"/>
      <c r="J107" s="104"/>
      <c r="K107" s="147"/>
      <c r="L107" s="104"/>
      <c r="M107" s="147"/>
      <c r="N107" s="14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20.25" customHeight="1">
      <c r="G108" s="97"/>
      <c r="I108" s="97"/>
      <c r="K108" s="97"/>
      <c r="M108" s="97"/>
    </row>
    <row r="109" spans="1:25" ht="20.25" customHeight="1"/>
    <row r="110" spans="1:25" ht="20.25" customHeight="1"/>
    <row r="111" spans="1:25" ht="20.25" customHeight="1"/>
    <row r="112" spans="1:25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</sheetData>
  <sheetProtection formatCells="0" formatColumns="0" formatRows="0" insertColumns="0" insertRows="0" insertHyperlinks="0" deleteColumns="0" deleteRows="0" sort="0" autoFilter="0" pivotTables="0"/>
  <mergeCells count="15">
    <mergeCell ref="K82:M82"/>
    <mergeCell ref="G86:M86"/>
    <mergeCell ref="G4:I4"/>
    <mergeCell ref="K4:M4"/>
    <mergeCell ref="G5:I5"/>
    <mergeCell ref="K5:M5"/>
    <mergeCell ref="G9:M9"/>
    <mergeCell ref="G43:I43"/>
    <mergeCell ref="K43:M43"/>
    <mergeCell ref="G44:I44"/>
    <mergeCell ref="K44:M44"/>
    <mergeCell ref="G48:M48"/>
    <mergeCell ref="G81:I81"/>
    <mergeCell ref="K81:M81"/>
    <mergeCell ref="G82:I82"/>
  </mergeCells>
  <pageMargins left="0.7" right="0.7" top="0.48" bottom="0.5" header="0.5" footer="0.5"/>
  <pageSetup paperSize="9" scale="78" firstPageNumber="2" orientation="portrait" useFirstPageNumber="1" r:id="rId1"/>
  <headerFooter>
    <oddFooter>&amp;L&amp;"Times New Roman,Regular"&amp;11 The accompanying notes form an integral part of the interim financial statements.&amp;"Arial,Regular"&amp;10
&amp;C&amp;"Times New Roman,Regular"&amp;11&amp;P</oddFooter>
  </headerFooter>
  <rowBreaks count="2" manualBreakCount="2">
    <brk id="39" max="16383" man="1"/>
    <brk id="77" max="16383" man="1"/>
  </rowBreaks>
  <customProperties>
    <customPr name="OrphanNamesChecked" r:id="rId2"/>
  </customProperties>
  <ignoredErrors>
    <ignoredError sqref="E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845D-AEB5-4CC2-B91F-3FE6398588A7}">
  <sheetPr>
    <tabColor rgb="FF002060"/>
  </sheetPr>
  <dimension ref="A1:N42"/>
  <sheetViews>
    <sheetView view="pageBreakPreview" topLeftCell="A7" zoomScale="85" zoomScaleNormal="85" zoomScaleSheetLayoutView="85" workbookViewId="0">
      <selection activeCell="D36" sqref="D36"/>
    </sheetView>
  </sheetViews>
  <sheetFormatPr defaultColWidth="9.1796875" defaultRowHeight="20.149999999999999" customHeight="1"/>
  <cols>
    <col min="1" max="1" width="51.54296875" style="73" customWidth="1"/>
    <col min="2" max="2" width="7.81640625" style="73" customWidth="1"/>
    <col min="3" max="3" width="0.81640625" style="73" customWidth="1"/>
    <col min="4" max="4" width="12.54296875" style="109" customWidth="1"/>
    <col min="5" max="5" width="0.81640625" style="73" customWidth="1"/>
    <col min="6" max="6" width="12.54296875" style="109" customWidth="1"/>
    <col min="7" max="7" width="0.81640625" style="73" customWidth="1"/>
    <col min="8" max="8" width="12.54296875" style="109" customWidth="1"/>
    <col min="9" max="9" width="0.81640625" style="73" customWidth="1"/>
    <col min="10" max="10" width="12.54296875" style="109" customWidth="1"/>
    <col min="11" max="16384" width="9.1796875" style="73"/>
  </cols>
  <sheetData>
    <row r="1" spans="1:14" s="83" customFormat="1" ht="20.149999999999999" customHeight="1">
      <c r="A1" s="69" t="s">
        <v>0</v>
      </c>
      <c r="D1" s="116"/>
      <c r="F1" s="116"/>
      <c r="H1" s="116"/>
      <c r="J1" s="116"/>
    </row>
    <row r="2" spans="1:14" s="83" customFormat="1" ht="20.149999999999999" customHeight="1">
      <c r="A2" s="107" t="s">
        <v>73</v>
      </c>
      <c r="D2" s="116"/>
      <c r="F2" s="116"/>
      <c r="H2" s="116"/>
      <c r="J2" s="116"/>
    </row>
    <row r="3" spans="1:14" s="78" customFormat="1" ht="20.149999999999999" customHeight="1">
      <c r="D3" s="109"/>
      <c r="E3" s="73"/>
      <c r="F3" s="109"/>
      <c r="G3" s="73"/>
      <c r="H3" s="110"/>
      <c r="I3" s="73"/>
      <c r="J3" s="110"/>
    </row>
    <row r="4" spans="1:14" s="80" customFormat="1" ht="20.149999999999999" customHeight="1">
      <c r="D4" s="150" t="s">
        <v>2</v>
      </c>
      <c r="E4" s="150"/>
      <c r="F4" s="150"/>
      <c r="H4" s="148" t="s">
        <v>3</v>
      </c>
      <c r="I4" s="148"/>
      <c r="J4" s="148"/>
    </row>
    <row r="5" spans="1:14" s="80" customFormat="1" ht="20.149999999999999" customHeight="1">
      <c r="D5" s="148" t="s">
        <v>4</v>
      </c>
      <c r="E5" s="148"/>
      <c r="F5" s="148"/>
      <c r="H5" s="148" t="s">
        <v>4</v>
      </c>
      <c r="I5" s="148"/>
      <c r="J5" s="148"/>
    </row>
    <row r="6" spans="1:14" s="80" customFormat="1" ht="20.149999999999999" customHeight="1">
      <c r="D6" s="152" t="s">
        <v>74</v>
      </c>
      <c r="E6" s="152"/>
      <c r="F6" s="152"/>
      <c r="H6" s="152" t="s">
        <v>74</v>
      </c>
      <c r="I6" s="152"/>
      <c r="J6" s="152"/>
    </row>
    <row r="7" spans="1:14" s="80" customFormat="1" ht="20.149999999999999" customHeight="1">
      <c r="D7" s="151" t="s">
        <v>222</v>
      </c>
      <c r="E7" s="152"/>
      <c r="F7" s="152"/>
      <c r="H7" s="151" t="s">
        <v>222</v>
      </c>
      <c r="I7" s="152"/>
      <c r="J7" s="152"/>
    </row>
    <row r="8" spans="1:14" s="78" customFormat="1" ht="20.149999999999999" customHeight="1">
      <c r="B8" s="100" t="s">
        <v>7</v>
      </c>
      <c r="D8" s="78">
        <v>2026</v>
      </c>
      <c r="F8" s="78">
        <v>2025</v>
      </c>
      <c r="H8" s="78">
        <v>2026</v>
      </c>
      <c r="J8" s="78">
        <v>2025</v>
      </c>
    </row>
    <row r="9" spans="1:14" s="78" customFormat="1" ht="20.149999999999999" customHeight="1">
      <c r="B9" s="113"/>
      <c r="D9" s="149" t="s">
        <v>9</v>
      </c>
      <c r="E9" s="149"/>
      <c r="F9" s="149"/>
      <c r="G9" s="149"/>
      <c r="H9" s="149"/>
      <c r="I9" s="149"/>
      <c r="J9" s="149"/>
    </row>
    <row r="10" spans="1:14" ht="20.149999999999999" customHeight="1">
      <c r="A10" s="114" t="s">
        <v>75</v>
      </c>
    </row>
    <row r="11" spans="1:14" ht="20.149999999999999" customHeight="1">
      <c r="A11" s="73" t="s">
        <v>76</v>
      </c>
      <c r="B11" s="92">
        <v>7</v>
      </c>
      <c r="C11" s="142"/>
      <c r="D11" s="9">
        <v>515204</v>
      </c>
      <c r="E11" s="9"/>
      <c r="F11" s="53">
        <v>418361</v>
      </c>
      <c r="G11" s="53"/>
      <c r="H11" s="53">
        <v>236331</v>
      </c>
      <c r="I11" s="53"/>
      <c r="J11" s="53">
        <v>144713</v>
      </c>
      <c r="L11" s="117"/>
      <c r="N11" s="117"/>
    </row>
    <row r="12" spans="1:14" ht="20.149999999999999" hidden="1" customHeight="1">
      <c r="A12" s="73" t="s">
        <v>77</v>
      </c>
      <c r="B12" s="92">
        <v>7</v>
      </c>
      <c r="C12" s="142"/>
      <c r="D12" s="9">
        <v>0</v>
      </c>
      <c r="E12" s="9"/>
      <c r="F12" s="5">
        <v>0</v>
      </c>
      <c r="G12" s="53"/>
      <c r="H12" s="53">
        <v>0</v>
      </c>
      <c r="I12" s="53"/>
      <c r="J12" s="61">
        <v>0</v>
      </c>
      <c r="L12" s="117"/>
      <c r="N12" s="117"/>
    </row>
    <row r="13" spans="1:14" ht="20.149999999999999" customHeight="1">
      <c r="A13" s="73" t="s">
        <v>78</v>
      </c>
      <c r="B13" s="92">
        <v>2</v>
      </c>
      <c r="C13" s="142"/>
      <c r="D13" s="23">
        <v>5599</v>
      </c>
      <c r="E13" s="9"/>
      <c r="F13" s="54">
        <v>7890</v>
      </c>
      <c r="G13" s="53"/>
      <c r="H13" s="54">
        <v>9027</v>
      </c>
      <c r="I13" s="53"/>
      <c r="J13" s="54">
        <v>8655</v>
      </c>
      <c r="L13" s="117"/>
      <c r="N13" s="117"/>
    </row>
    <row r="14" spans="1:14" ht="20.149999999999999" customHeight="1">
      <c r="A14" s="83" t="s">
        <v>79</v>
      </c>
      <c r="B14" s="100"/>
      <c r="D14" s="19">
        <f>SUM(D11:D13)</f>
        <v>520803</v>
      </c>
      <c r="E14" s="22"/>
      <c r="F14" s="19">
        <f>SUM(F11:F13)</f>
        <v>426251</v>
      </c>
      <c r="G14" s="22"/>
      <c r="H14" s="19">
        <f>SUM(H11:H13)</f>
        <v>245358</v>
      </c>
      <c r="I14" s="22"/>
      <c r="J14" s="19">
        <f>SUM(J11:J13)</f>
        <v>153368</v>
      </c>
      <c r="L14" s="117"/>
      <c r="N14" s="117"/>
    </row>
    <row r="15" spans="1:14" ht="20.149999999999999" customHeight="1">
      <c r="A15" s="83"/>
      <c r="B15" s="100"/>
      <c r="D15" s="25"/>
      <c r="E15" s="9"/>
      <c r="F15" s="25"/>
      <c r="G15" s="9"/>
      <c r="H15" s="25"/>
      <c r="I15" s="9"/>
      <c r="J15" s="25"/>
      <c r="L15" s="117"/>
      <c r="N15" s="117"/>
    </row>
    <row r="16" spans="1:14" ht="20.149999999999999" customHeight="1">
      <c r="A16" s="114" t="s">
        <v>80</v>
      </c>
      <c r="B16" s="100"/>
      <c r="D16" s="9"/>
      <c r="E16" s="9"/>
      <c r="F16" s="9"/>
      <c r="G16" s="9"/>
      <c r="H16" s="9"/>
      <c r="I16" s="9"/>
      <c r="J16" s="9"/>
      <c r="L16" s="117"/>
      <c r="N16" s="117"/>
    </row>
    <row r="17" spans="1:14" ht="20.149999999999999" customHeight="1">
      <c r="A17" s="73" t="s">
        <v>81</v>
      </c>
      <c r="B17" s="100"/>
      <c r="C17" s="100"/>
      <c r="D17" s="9">
        <v>241721</v>
      </c>
      <c r="E17" s="9"/>
      <c r="F17" s="53">
        <v>218020</v>
      </c>
      <c r="G17" s="53"/>
      <c r="H17" s="53">
        <v>101496</v>
      </c>
      <c r="I17" s="53"/>
      <c r="J17" s="53">
        <v>79606</v>
      </c>
      <c r="L17" s="117"/>
      <c r="N17" s="117"/>
    </row>
    <row r="18" spans="1:14" ht="20.149999999999999" hidden="1" customHeight="1">
      <c r="A18" s="73" t="s">
        <v>82</v>
      </c>
      <c r="B18" s="100"/>
      <c r="C18" s="100"/>
      <c r="D18" s="9">
        <v>0</v>
      </c>
      <c r="E18" s="9"/>
      <c r="F18" s="40">
        <v>0</v>
      </c>
      <c r="G18" s="53"/>
      <c r="H18" s="53">
        <v>0</v>
      </c>
      <c r="I18" s="53"/>
      <c r="J18" s="40">
        <v>0</v>
      </c>
      <c r="L18" s="117"/>
      <c r="N18" s="117"/>
    </row>
    <row r="19" spans="1:14" ht="20.149999999999999" customHeight="1">
      <c r="A19" s="73" t="s">
        <v>83</v>
      </c>
      <c r="B19" s="92">
        <v>2</v>
      </c>
      <c r="C19" s="100"/>
      <c r="D19" s="9">
        <v>65405</v>
      </c>
      <c r="E19" s="9"/>
      <c r="F19" s="53">
        <v>50066</v>
      </c>
      <c r="G19" s="53"/>
      <c r="H19" s="53">
        <v>33025</v>
      </c>
      <c r="I19" s="53"/>
      <c r="J19" s="53">
        <v>20408</v>
      </c>
      <c r="L19" s="117"/>
      <c r="N19" s="117"/>
    </row>
    <row r="20" spans="1:14" ht="20.149999999999999" customHeight="1">
      <c r="A20" s="73" t="s">
        <v>84</v>
      </c>
      <c r="B20" s="92">
        <v>2</v>
      </c>
      <c r="C20" s="100"/>
      <c r="D20" s="23">
        <v>77710</v>
      </c>
      <c r="E20" s="25"/>
      <c r="F20" s="54">
        <v>69762</v>
      </c>
      <c r="G20" s="13"/>
      <c r="H20" s="54">
        <v>41009</v>
      </c>
      <c r="I20" s="13"/>
      <c r="J20" s="54">
        <v>34666</v>
      </c>
      <c r="L20" s="117"/>
      <c r="N20" s="117"/>
    </row>
    <row r="21" spans="1:14" ht="20.149999999999999" hidden="1" customHeight="1">
      <c r="A21" s="73" t="s">
        <v>192</v>
      </c>
      <c r="B21" s="92"/>
      <c r="C21" s="100"/>
      <c r="D21" s="23"/>
      <c r="E21" s="25"/>
      <c r="F21" s="23">
        <v>0</v>
      </c>
      <c r="G21" s="13"/>
      <c r="H21" s="23">
        <v>0</v>
      </c>
      <c r="I21" s="13"/>
      <c r="J21" s="23">
        <v>0</v>
      </c>
      <c r="L21" s="117"/>
      <c r="N21" s="117"/>
    </row>
    <row r="22" spans="1:14" ht="20.149999999999999" customHeight="1">
      <c r="A22" s="83" t="s">
        <v>85</v>
      </c>
      <c r="B22" s="100"/>
      <c r="D22" s="19">
        <f>SUM(D17:D21)</f>
        <v>384836</v>
      </c>
      <c r="E22" s="22"/>
      <c r="F22" s="19">
        <f>SUM(F17:F21)</f>
        <v>337848</v>
      </c>
      <c r="G22" s="22"/>
      <c r="H22" s="19">
        <f>SUM(H17:H21)</f>
        <v>175530</v>
      </c>
      <c r="I22" s="22"/>
      <c r="J22" s="19">
        <f>SUM(J17:J21)</f>
        <v>134680</v>
      </c>
      <c r="L22" s="117"/>
      <c r="N22" s="117"/>
    </row>
    <row r="23" spans="1:14" ht="20.149999999999999" customHeight="1">
      <c r="A23" s="83"/>
      <c r="B23" s="100"/>
      <c r="D23" s="25"/>
      <c r="E23" s="9"/>
      <c r="F23" s="25"/>
      <c r="G23" s="9"/>
      <c r="H23" s="25"/>
      <c r="I23" s="9"/>
      <c r="J23" s="25"/>
      <c r="L23" s="117"/>
      <c r="N23" s="117"/>
    </row>
    <row r="24" spans="1:14" ht="20.149999999999999" customHeight="1">
      <c r="A24" s="83" t="s">
        <v>250</v>
      </c>
      <c r="B24" s="100"/>
      <c r="D24" s="26">
        <f>SUM(D14-D22)</f>
        <v>135967</v>
      </c>
      <c r="E24" s="22"/>
      <c r="F24" s="26">
        <f>SUM(F14-F22)</f>
        <v>88403</v>
      </c>
      <c r="G24" s="22"/>
      <c r="H24" s="26">
        <f>SUM(H14-H22)</f>
        <v>69828</v>
      </c>
      <c r="I24" s="22"/>
      <c r="J24" s="26">
        <f>SUM(J14-J22)</f>
        <v>18688</v>
      </c>
      <c r="L24" s="117"/>
      <c r="N24" s="117"/>
    </row>
    <row r="25" spans="1:14" ht="20.149999999999999" hidden="1" customHeight="1">
      <c r="A25" s="73" t="s">
        <v>181</v>
      </c>
      <c r="B25" s="92">
        <v>2</v>
      </c>
      <c r="C25" s="142"/>
      <c r="D25" s="9"/>
      <c r="E25" s="9"/>
      <c r="F25" s="9"/>
      <c r="G25" s="9"/>
      <c r="H25" s="9"/>
      <c r="I25" s="9"/>
      <c r="J25" s="9"/>
      <c r="L25" s="117"/>
      <c r="N25" s="117"/>
    </row>
    <row r="26" spans="1:14" ht="20.149999999999999" customHeight="1">
      <c r="A26" s="73" t="s">
        <v>181</v>
      </c>
      <c r="B26" s="92">
        <v>2</v>
      </c>
      <c r="D26" s="30">
        <v>1</v>
      </c>
      <c r="E26" s="25"/>
      <c r="F26" s="30">
        <v>1678</v>
      </c>
      <c r="G26" s="13"/>
      <c r="H26" s="55">
        <v>877</v>
      </c>
      <c r="I26" s="13"/>
      <c r="J26" s="30">
        <v>2302</v>
      </c>
      <c r="L26" s="117"/>
      <c r="N26" s="117"/>
    </row>
    <row r="27" spans="1:14" ht="20.149999999999999" customHeight="1">
      <c r="A27" s="73" t="s">
        <v>86</v>
      </c>
      <c r="B27" s="92">
        <v>2</v>
      </c>
      <c r="D27" s="30">
        <v>-38462</v>
      </c>
      <c r="E27" s="25"/>
      <c r="F27" s="30">
        <v>-29838</v>
      </c>
      <c r="G27" s="13"/>
      <c r="H27" s="55">
        <v>-28781</v>
      </c>
      <c r="I27" s="13"/>
      <c r="J27" s="30">
        <v>-19719</v>
      </c>
      <c r="L27" s="117"/>
      <c r="N27" s="117"/>
    </row>
    <row r="28" spans="1:14" ht="20.149999999999999" customHeight="1">
      <c r="A28" s="73" t="s">
        <v>196</v>
      </c>
      <c r="B28" s="92">
        <v>3</v>
      </c>
      <c r="D28" s="28">
        <v>5</v>
      </c>
      <c r="E28" s="25"/>
      <c r="F28" s="28">
        <v>7</v>
      </c>
      <c r="G28" s="13"/>
      <c r="H28" s="56">
        <v>3</v>
      </c>
      <c r="I28" s="13"/>
      <c r="J28" s="28">
        <v>11</v>
      </c>
      <c r="L28" s="117"/>
      <c r="N28" s="117"/>
    </row>
    <row r="29" spans="1:14" ht="20.149999999999999" customHeight="1">
      <c r="A29" s="83" t="s">
        <v>236</v>
      </c>
      <c r="B29" s="100"/>
      <c r="D29" s="27">
        <f>SUM(D24:D28)</f>
        <v>97511</v>
      </c>
      <c r="E29" s="49"/>
      <c r="F29" s="27">
        <f>SUM(F24:F28)</f>
        <v>60250</v>
      </c>
      <c r="G29" s="49"/>
      <c r="H29" s="27">
        <f>SUM(H24:H28)</f>
        <v>41927</v>
      </c>
      <c r="I29" s="49"/>
      <c r="J29" s="27">
        <f>SUM(J24:J28)</f>
        <v>1282</v>
      </c>
      <c r="L29" s="117"/>
      <c r="N29" s="117"/>
    </row>
    <row r="30" spans="1:14" ht="20.149999999999999" customHeight="1">
      <c r="A30" s="73" t="s">
        <v>194</v>
      </c>
      <c r="B30" s="100"/>
      <c r="D30" s="28">
        <v>-20279</v>
      </c>
      <c r="E30" s="9"/>
      <c r="F30" s="28">
        <v>-17383</v>
      </c>
      <c r="G30" s="53"/>
      <c r="H30" s="56">
        <v>-8339</v>
      </c>
      <c r="I30" s="53"/>
      <c r="J30" s="28">
        <v>12</v>
      </c>
      <c r="L30" s="117"/>
      <c r="N30" s="117"/>
    </row>
    <row r="31" spans="1:14" ht="20.149999999999999" customHeight="1">
      <c r="A31" s="83" t="s">
        <v>235</v>
      </c>
      <c r="B31" s="100"/>
      <c r="D31" s="20">
        <f>SUM(D29:D30)</f>
        <v>77232</v>
      </c>
      <c r="E31" s="22"/>
      <c r="F31" s="20">
        <f>SUM(F29:F30)</f>
        <v>42867</v>
      </c>
      <c r="G31" s="22"/>
      <c r="H31" s="20">
        <f>SUM(H29:H30)</f>
        <v>33588</v>
      </c>
      <c r="I31" s="22"/>
      <c r="J31" s="20">
        <f>SUM(J29:J30)</f>
        <v>1294</v>
      </c>
      <c r="L31" s="117"/>
      <c r="N31" s="117"/>
    </row>
    <row r="32" spans="1:14" ht="20.149999999999999" customHeight="1">
      <c r="A32" s="83"/>
      <c r="B32" s="100"/>
      <c r="D32" s="25"/>
      <c r="E32" s="9"/>
      <c r="F32" s="25"/>
      <c r="G32" s="9"/>
      <c r="H32" s="25"/>
      <c r="I32" s="9"/>
      <c r="J32" s="25"/>
      <c r="L32" s="117"/>
      <c r="N32" s="117"/>
    </row>
    <row r="33" spans="1:14" ht="19.5" customHeight="1" thickBot="1">
      <c r="A33" s="83" t="s">
        <v>248</v>
      </c>
      <c r="B33" s="100"/>
      <c r="D33" s="21">
        <f>D31</f>
        <v>77232</v>
      </c>
      <c r="E33" s="49"/>
      <c r="F33" s="21">
        <f>F31</f>
        <v>42867</v>
      </c>
      <c r="G33" s="49"/>
      <c r="H33" s="21">
        <f>H31</f>
        <v>33588</v>
      </c>
      <c r="I33" s="49"/>
      <c r="J33" s="21">
        <f>J31</f>
        <v>1294</v>
      </c>
      <c r="L33" s="117"/>
      <c r="N33" s="117"/>
    </row>
    <row r="34" spans="1:14" ht="14.25" customHeight="1" thickTop="1">
      <c r="B34" s="78"/>
      <c r="D34" s="25"/>
      <c r="E34" s="9"/>
      <c r="F34" s="25"/>
      <c r="G34" s="9"/>
      <c r="H34" s="25"/>
      <c r="I34" s="9"/>
      <c r="J34" s="25"/>
      <c r="L34" s="117"/>
      <c r="N34" s="117"/>
    </row>
    <row r="35" spans="1:14" s="144" customFormat="1" ht="20.149999999999999" customHeight="1">
      <c r="A35" s="143" t="s">
        <v>234</v>
      </c>
      <c r="D35" s="9"/>
      <c r="E35" s="9"/>
      <c r="F35" s="9"/>
      <c r="G35" s="9"/>
      <c r="H35" s="9"/>
      <c r="I35" s="9"/>
      <c r="J35" s="9"/>
      <c r="L35" s="117"/>
      <c r="M35" s="73"/>
      <c r="N35" s="117"/>
    </row>
    <row r="36" spans="1:14" s="144" customFormat="1" ht="20.149999999999999" customHeight="1" thickBot="1">
      <c r="A36" s="85" t="s">
        <v>87</v>
      </c>
      <c r="D36" s="29">
        <f>D31</f>
        <v>77232</v>
      </c>
      <c r="E36" s="9"/>
      <c r="F36" s="29">
        <f>F31</f>
        <v>42867</v>
      </c>
      <c r="G36" s="9"/>
      <c r="H36" s="29">
        <f>H31</f>
        <v>33588</v>
      </c>
      <c r="I36" s="9"/>
      <c r="J36" s="29">
        <f>J31</f>
        <v>1294</v>
      </c>
      <c r="L36" s="117"/>
      <c r="N36" s="117"/>
    </row>
    <row r="37" spans="1:14" s="144" customFormat="1" ht="20.149999999999999" customHeight="1" thickTop="1">
      <c r="A37" s="143"/>
      <c r="D37" s="25"/>
      <c r="E37" s="9"/>
      <c r="F37" s="25"/>
      <c r="G37" s="9"/>
      <c r="H37" s="9"/>
      <c r="I37" s="9"/>
      <c r="J37" s="9"/>
      <c r="K37" s="145"/>
      <c r="L37" s="117"/>
      <c r="M37" s="146"/>
      <c r="N37" s="117"/>
    </row>
    <row r="38" spans="1:14" s="144" customFormat="1" ht="20.149999999999999" customHeight="1">
      <c r="A38" s="143" t="s">
        <v>246</v>
      </c>
      <c r="D38" s="9"/>
      <c r="E38" s="9"/>
      <c r="F38" s="9"/>
      <c r="G38" s="9"/>
      <c r="H38" s="9"/>
      <c r="I38" s="9"/>
      <c r="J38" s="9"/>
      <c r="L38" s="117"/>
      <c r="N38" s="117"/>
    </row>
    <row r="39" spans="1:14" s="144" customFormat="1" ht="20.149999999999999" customHeight="1" thickBot="1">
      <c r="A39" s="85" t="s">
        <v>87</v>
      </c>
      <c r="D39" s="29">
        <f>D33</f>
        <v>77232</v>
      </c>
      <c r="E39" s="9"/>
      <c r="F39" s="29">
        <f>F33</f>
        <v>42867</v>
      </c>
      <c r="G39" s="9"/>
      <c r="H39" s="29">
        <f>H33</f>
        <v>33588</v>
      </c>
      <c r="I39" s="9"/>
      <c r="J39" s="29">
        <f>J33</f>
        <v>1294</v>
      </c>
      <c r="L39" s="117"/>
      <c r="N39" s="117"/>
    </row>
    <row r="40" spans="1:14" s="144" customFormat="1" ht="20.149999999999999" customHeight="1" thickTop="1">
      <c r="A40" s="143"/>
      <c r="D40" s="25"/>
      <c r="E40" s="9"/>
      <c r="F40" s="25"/>
      <c r="G40" s="9"/>
      <c r="H40" s="9"/>
      <c r="I40" s="9"/>
      <c r="J40" s="9"/>
      <c r="K40" s="145"/>
      <c r="L40" s="117"/>
      <c r="M40" s="146"/>
      <c r="N40" s="117"/>
    </row>
    <row r="41" spans="1:14" s="144" customFormat="1" ht="20.149999999999999" customHeight="1" thickBot="1">
      <c r="A41" s="143" t="s">
        <v>233</v>
      </c>
      <c r="D41" s="62">
        <v>0.24199999999999999</v>
      </c>
      <c r="E41" s="63"/>
      <c r="F41" s="62">
        <v>0.13400000000000001</v>
      </c>
      <c r="G41" s="64"/>
      <c r="H41" s="62">
        <v>0.105</v>
      </c>
      <c r="I41" s="64"/>
      <c r="J41" s="62">
        <v>4.0000000000000001E-3</v>
      </c>
      <c r="K41" s="145"/>
      <c r="L41" s="117"/>
      <c r="N41" s="117"/>
    </row>
    <row r="42" spans="1:14" ht="20.149999999999999" customHeight="1" thickTop="1"/>
  </sheetData>
  <sheetProtection formatCells="0" formatColumns="0" formatRows="0" insertColumns="0" insertRows="0" insertHyperlinks="0" deleteColumns="0" deleteRows="0" sort="0" autoFilter="0" pivotTables="0"/>
  <mergeCells count="9">
    <mergeCell ref="D7:F7"/>
    <mergeCell ref="H7:J7"/>
    <mergeCell ref="D9:J9"/>
    <mergeCell ref="D4:F4"/>
    <mergeCell ref="H4:J4"/>
    <mergeCell ref="D5:F5"/>
    <mergeCell ref="H5:J5"/>
    <mergeCell ref="D6:F6"/>
    <mergeCell ref="H6:J6"/>
  </mergeCells>
  <pageMargins left="0.7" right="0.7" top="0.48" bottom="0.5" header="0.5" footer="0.5"/>
  <pageSetup paperSize="9" scale="78" firstPageNumber="5" orientation="portrait" useFirstPageNumber="1" r:id="rId1"/>
  <headerFooter>
    <oddFooter>&amp;L&amp;"Times New Roman,Regular"&amp;11 The accompanying notes form an integral part of the interim financial statements.&amp;"Arial,Regular"&amp;10
&amp;C&amp;"Times New Roman,Regular"&amp;11&amp;P</oddFooter>
  </headerFooter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Q108"/>
  <sheetViews>
    <sheetView view="pageBreakPreview" zoomScale="80" zoomScaleNormal="70" zoomScaleSheetLayoutView="80" workbookViewId="0">
      <selection activeCell="P28" sqref="P28"/>
    </sheetView>
  </sheetViews>
  <sheetFormatPr defaultColWidth="9.1796875" defaultRowHeight="19.5" customHeight="1"/>
  <cols>
    <col min="1" max="1" width="51" style="109" customWidth="1"/>
    <col min="2" max="2" width="6.54296875" style="109" customWidth="1"/>
    <col min="3" max="3" width="0.81640625" style="109" customWidth="1"/>
    <col min="4" max="4" width="15.1796875" style="109" customWidth="1"/>
    <col min="5" max="5" width="0.81640625" style="109" customWidth="1"/>
    <col min="6" max="6" width="15.1796875" style="109" customWidth="1"/>
    <col min="7" max="7" width="0.81640625" style="109" customWidth="1"/>
    <col min="8" max="8" width="15.1796875" style="109" customWidth="1"/>
    <col min="9" max="9" width="0.81640625" style="109" customWidth="1"/>
    <col min="10" max="10" width="15.1796875" style="109" customWidth="1"/>
    <col min="11" max="11" width="0.81640625" style="109" customWidth="1"/>
    <col min="12" max="12" width="15.1796875" style="109" customWidth="1"/>
    <col min="13" max="13" width="0.81640625" style="109" customWidth="1"/>
    <col min="14" max="14" width="15.1796875" style="109" customWidth="1"/>
    <col min="15" max="15" width="0.81640625" style="109" customWidth="1"/>
    <col min="16" max="16" width="15.1796875" style="109" customWidth="1"/>
    <col min="17" max="17" width="16.453125" style="109" customWidth="1"/>
    <col min="18" max="16384" width="9.1796875" style="109"/>
  </cols>
  <sheetData>
    <row r="1" spans="1:16" ht="19.5" customHeight="1">
      <c r="A1" s="69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ht="19.5" customHeight="1">
      <c r="A2" s="120" t="s">
        <v>88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s="121" customFormat="1" ht="18" customHeight="1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10"/>
    </row>
    <row r="4" spans="1:16" s="121" customFormat="1" ht="19.5" customHeight="1">
      <c r="B4" s="109"/>
      <c r="C4" s="109"/>
      <c r="D4" s="153" t="s">
        <v>89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</row>
    <row r="5" spans="1:16" s="139" customFormat="1" ht="19.5" customHeight="1">
      <c r="B5" s="112"/>
      <c r="C5" s="112"/>
      <c r="D5" s="111"/>
      <c r="E5" s="111"/>
      <c r="F5" s="111"/>
      <c r="G5" s="111"/>
      <c r="H5" s="112" t="s">
        <v>90</v>
      </c>
      <c r="I5" s="111"/>
      <c r="J5" s="112" t="s">
        <v>90</v>
      </c>
      <c r="L5" s="109"/>
      <c r="M5" s="109"/>
      <c r="N5" s="109"/>
      <c r="O5" s="111"/>
      <c r="P5" s="111"/>
    </row>
    <row r="6" spans="1:16" s="139" customFormat="1" ht="19.5" customHeight="1">
      <c r="B6" s="112"/>
      <c r="C6" s="112"/>
      <c r="D6" s="127" t="s">
        <v>91</v>
      </c>
      <c r="E6" s="112"/>
      <c r="F6" s="112"/>
      <c r="G6" s="112"/>
      <c r="H6" s="112" t="s">
        <v>92</v>
      </c>
      <c r="I6" s="127"/>
      <c r="J6" s="112" t="s">
        <v>93</v>
      </c>
      <c r="K6" s="112"/>
      <c r="L6" s="155" t="s">
        <v>171</v>
      </c>
      <c r="M6" s="155"/>
      <c r="N6" s="155"/>
      <c r="O6" s="127"/>
      <c r="P6" s="112"/>
    </row>
    <row r="7" spans="1:16" s="112" customFormat="1" ht="19.5" customHeight="1">
      <c r="D7" s="112" t="s">
        <v>94</v>
      </c>
      <c r="E7" s="127"/>
      <c r="F7" s="127" t="s">
        <v>101</v>
      </c>
      <c r="G7" s="127"/>
      <c r="H7" s="127" t="s">
        <v>95</v>
      </c>
      <c r="I7" s="126"/>
      <c r="J7" s="112" t="s">
        <v>96</v>
      </c>
      <c r="L7" s="112" t="s">
        <v>97</v>
      </c>
      <c r="M7" s="111"/>
      <c r="O7" s="126"/>
      <c r="P7" s="112" t="s">
        <v>99</v>
      </c>
    </row>
    <row r="8" spans="1:16" s="112" customFormat="1" ht="19.5" customHeight="1">
      <c r="B8" s="100"/>
      <c r="D8" s="126" t="s">
        <v>100</v>
      </c>
      <c r="E8" s="127"/>
      <c r="F8" s="126" t="s">
        <v>156</v>
      </c>
      <c r="G8" s="126"/>
      <c r="H8" s="126" t="s">
        <v>102</v>
      </c>
      <c r="I8" s="127"/>
      <c r="J8" s="126" t="s">
        <v>103</v>
      </c>
      <c r="K8" s="126"/>
      <c r="L8" s="112" t="s">
        <v>104</v>
      </c>
      <c r="N8" s="112" t="s">
        <v>98</v>
      </c>
      <c r="O8" s="127"/>
      <c r="P8" s="112" t="s">
        <v>105</v>
      </c>
    </row>
    <row r="9" spans="1:16" s="112" customFormat="1" ht="19.5" customHeight="1">
      <c r="B9" s="78"/>
      <c r="D9" s="154" t="s">
        <v>9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</row>
    <row r="10" spans="1:16" ht="19.5" customHeight="1">
      <c r="A10" s="129" t="s">
        <v>223</v>
      </c>
      <c r="D10" s="9"/>
      <c r="E10" s="9"/>
      <c r="F10" s="9"/>
      <c r="G10" s="9"/>
      <c r="H10" s="30"/>
      <c r="I10" s="12"/>
      <c r="J10" s="30"/>
      <c r="K10" s="30"/>
      <c r="L10" s="30"/>
      <c r="M10" s="9"/>
      <c r="N10" s="30"/>
      <c r="O10" s="12"/>
      <c r="P10" s="30"/>
    </row>
    <row r="11" spans="1:16" ht="19.5" customHeight="1">
      <c r="A11" s="130" t="s">
        <v>163</v>
      </c>
      <c r="B11" s="132"/>
      <c r="D11" s="32">
        <v>1598408</v>
      </c>
      <c r="E11" s="32">
        <v>0</v>
      </c>
      <c r="F11" s="32">
        <v>812932</v>
      </c>
      <c r="G11" s="32">
        <v>0</v>
      </c>
      <c r="H11" s="32">
        <v>-120630</v>
      </c>
      <c r="I11" s="32">
        <v>0</v>
      </c>
      <c r="J11" s="32">
        <v>-471468</v>
      </c>
      <c r="K11" s="32">
        <v>0</v>
      </c>
      <c r="L11" s="32">
        <v>1215</v>
      </c>
      <c r="M11" s="32">
        <v>0</v>
      </c>
      <c r="N11" s="32">
        <v>18635</v>
      </c>
      <c r="O11" s="32"/>
      <c r="P11" s="17">
        <f>SUM(D11:N11)</f>
        <v>1839092</v>
      </c>
    </row>
    <row r="12" spans="1:16" ht="10.4" customHeight="1">
      <c r="A12" s="130"/>
      <c r="B12" s="132"/>
      <c r="D12" s="30"/>
      <c r="E12" s="30"/>
      <c r="F12" s="30"/>
      <c r="G12" s="30"/>
      <c r="H12" s="30"/>
      <c r="I12" s="30">
        <v>0</v>
      </c>
      <c r="J12" s="30"/>
      <c r="K12" s="30"/>
      <c r="L12" s="30"/>
      <c r="M12" s="30">
        <v>0</v>
      </c>
      <c r="N12" s="30"/>
      <c r="O12" s="30"/>
      <c r="P12" s="12"/>
    </row>
    <row r="13" spans="1:16" ht="19.5" customHeight="1">
      <c r="A13" s="130" t="s">
        <v>247</v>
      </c>
      <c r="B13" s="132"/>
      <c r="D13" s="30"/>
      <c r="E13" s="30"/>
      <c r="F13" s="30"/>
      <c r="G13" s="30"/>
      <c r="H13" s="30"/>
      <c r="I13" s="30">
        <v>0</v>
      </c>
      <c r="J13" s="30"/>
      <c r="K13" s="30"/>
      <c r="L13" s="30"/>
      <c r="M13" s="30">
        <v>0</v>
      </c>
      <c r="N13" s="30"/>
      <c r="O13" s="30"/>
      <c r="P13" s="30"/>
    </row>
    <row r="14" spans="1:16" ht="19.5" customHeight="1">
      <c r="A14" s="134" t="s">
        <v>245</v>
      </c>
      <c r="D14" s="12">
        <v>0</v>
      </c>
      <c r="E14" s="30"/>
      <c r="F14" s="12">
        <v>0</v>
      </c>
      <c r="G14" s="12"/>
      <c r="H14" s="12">
        <v>0</v>
      </c>
      <c r="I14" s="12">
        <v>0</v>
      </c>
      <c r="J14" s="12">
        <v>0</v>
      </c>
      <c r="K14" s="12"/>
      <c r="L14" s="12">
        <v>0</v>
      </c>
      <c r="M14" s="30">
        <v>0</v>
      </c>
      <c r="N14" s="31">
        <f>'PL 5'!F36</f>
        <v>42867</v>
      </c>
      <c r="O14" s="30"/>
      <c r="P14" s="31">
        <f>SUM(D14:N14)</f>
        <v>42867</v>
      </c>
    </row>
    <row r="15" spans="1:16" ht="19.5" customHeight="1">
      <c r="A15" s="130" t="s">
        <v>248</v>
      </c>
      <c r="B15" s="132"/>
      <c r="D15" s="16">
        <f>SUM(D14:D14)</f>
        <v>0</v>
      </c>
      <c r="E15" s="8"/>
      <c r="F15" s="16">
        <f>SUM(F14:F14)</f>
        <v>0</v>
      </c>
      <c r="G15" s="8"/>
      <c r="H15" s="16">
        <f>SUM(H14:H14)</f>
        <v>0</v>
      </c>
      <c r="I15" s="8">
        <v>0</v>
      </c>
      <c r="J15" s="16">
        <f>SUM(J14:J14)</f>
        <v>0</v>
      </c>
      <c r="K15" s="8"/>
      <c r="L15" s="16">
        <f>SUM(L14:L14)</f>
        <v>0</v>
      </c>
      <c r="M15" s="8">
        <v>0</v>
      </c>
      <c r="N15" s="16">
        <f>SUM(N14)</f>
        <v>42867</v>
      </c>
      <c r="O15" s="8"/>
      <c r="P15" s="16">
        <f>SUM(P14)</f>
        <v>42867</v>
      </c>
    </row>
    <row r="16" spans="1:16" ht="10.4" customHeight="1">
      <c r="A16" s="130"/>
      <c r="B16" s="132"/>
      <c r="D16" s="32"/>
      <c r="E16" s="32"/>
      <c r="F16" s="32"/>
      <c r="G16" s="32"/>
      <c r="H16" s="32"/>
      <c r="I16" s="32">
        <v>0</v>
      </c>
      <c r="J16" s="32"/>
      <c r="K16" s="32"/>
      <c r="L16" s="32"/>
      <c r="M16" s="32">
        <v>0</v>
      </c>
      <c r="N16" s="32"/>
      <c r="O16" s="32"/>
      <c r="P16" s="32"/>
    </row>
    <row r="17" spans="1:17" ht="19.5" customHeight="1" thickBot="1">
      <c r="A17" s="130" t="s">
        <v>224</v>
      </c>
      <c r="D17" s="18">
        <f>SUM(D11,D15)</f>
        <v>1598408</v>
      </c>
      <c r="E17" s="8"/>
      <c r="F17" s="18">
        <f>SUM(F11,F15)</f>
        <v>812932</v>
      </c>
      <c r="G17" s="32"/>
      <c r="H17" s="18">
        <f>SUM(H11,H15)</f>
        <v>-120630</v>
      </c>
      <c r="I17" s="32">
        <v>0</v>
      </c>
      <c r="J17" s="18">
        <f>SUM(J11,J15)</f>
        <v>-471468</v>
      </c>
      <c r="K17" s="32"/>
      <c r="L17" s="18">
        <f>SUM(L11,L15)</f>
        <v>1215</v>
      </c>
      <c r="M17" s="8">
        <v>0</v>
      </c>
      <c r="N17" s="18">
        <f>SUM(N11,N15)</f>
        <v>61502</v>
      </c>
      <c r="O17" s="32"/>
      <c r="P17" s="18">
        <f>SUM(P11,P15)</f>
        <v>1881959</v>
      </c>
    </row>
    <row r="18" spans="1:17" ht="19.5" customHeight="1" thickTop="1">
      <c r="D18" s="97"/>
      <c r="E18" s="97"/>
      <c r="F18" s="97"/>
      <c r="G18" s="97"/>
      <c r="H18" s="97"/>
      <c r="I18" s="97">
        <v>0</v>
      </c>
      <c r="J18" s="97"/>
      <c r="K18" s="97"/>
      <c r="L18" s="97"/>
      <c r="M18" s="97">
        <v>0</v>
      </c>
      <c r="N18" s="97"/>
      <c r="O18" s="97"/>
      <c r="P18" s="97"/>
    </row>
    <row r="19" spans="1:17" ht="19.5" customHeight="1">
      <c r="A19" s="129" t="s">
        <v>225</v>
      </c>
      <c r="D19" s="9"/>
      <c r="E19" s="9"/>
      <c r="F19" s="9"/>
      <c r="G19" s="9"/>
      <c r="H19" s="30"/>
      <c r="I19" s="12">
        <v>0</v>
      </c>
      <c r="J19" s="30"/>
      <c r="K19" s="30"/>
      <c r="L19" s="30"/>
      <c r="M19" s="9">
        <v>0</v>
      </c>
      <c r="N19" s="30"/>
      <c r="O19" s="12"/>
      <c r="P19" s="30"/>
    </row>
    <row r="20" spans="1:17" ht="19.5" customHeight="1">
      <c r="A20" s="130" t="s">
        <v>226</v>
      </c>
      <c r="B20" s="132"/>
      <c r="D20" s="32">
        <v>1598408</v>
      </c>
      <c r="E20" s="32">
        <v>0</v>
      </c>
      <c r="F20" s="32">
        <v>812932</v>
      </c>
      <c r="G20" s="32">
        <v>0</v>
      </c>
      <c r="H20" s="32">
        <v>-120630</v>
      </c>
      <c r="I20" s="32">
        <v>0</v>
      </c>
      <c r="J20" s="32">
        <v>-471468</v>
      </c>
      <c r="K20" s="32">
        <v>0</v>
      </c>
      <c r="L20" s="32">
        <v>7748</v>
      </c>
      <c r="M20" s="32">
        <v>0</v>
      </c>
      <c r="N20" s="32">
        <v>67278</v>
      </c>
      <c r="O20" s="32"/>
      <c r="P20" s="43">
        <f>SUM(D20:N20)</f>
        <v>1894268</v>
      </c>
    </row>
    <row r="21" spans="1:17" ht="10.4" customHeight="1">
      <c r="A21" s="130"/>
      <c r="B21" s="132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8"/>
    </row>
    <row r="22" spans="1:17" ht="19.5" hidden="1" customHeight="1">
      <c r="A22" s="130" t="s">
        <v>190</v>
      </c>
      <c r="B22" s="1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17" ht="19.5" hidden="1" customHeight="1">
      <c r="A23" s="140" t="s">
        <v>183</v>
      </c>
      <c r="B23" s="1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17" ht="19.5" hidden="1" customHeight="1">
      <c r="A24" s="134" t="s">
        <v>188</v>
      </c>
      <c r="B24" s="132"/>
      <c r="D24" s="28"/>
      <c r="E24" s="32"/>
      <c r="F24" s="28"/>
      <c r="G24" s="32"/>
      <c r="H24" s="28"/>
      <c r="I24" s="32"/>
      <c r="J24" s="28"/>
      <c r="K24" s="32"/>
      <c r="L24" s="28"/>
      <c r="M24" s="32"/>
      <c r="N24" s="28"/>
      <c r="O24" s="32"/>
      <c r="P24" s="31">
        <f>SUM(D24:N24)</f>
        <v>0</v>
      </c>
    </row>
    <row r="25" spans="1:17" ht="19.5" hidden="1" customHeight="1">
      <c r="A25" s="140" t="s">
        <v>184</v>
      </c>
      <c r="B25" s="132"/>
      <c r="D25" s="16">
        <f>SUM(D24)</f>
        <v>0</v>
      </c>
      <c r="E25" s="8"/>
      <c r="F25" s="16">
        <f>SUM(F24)</f>
        <v>0</v>
      </c>
      <c r="G25" s="8"/>
      <c r="H25" s="16">
        <f>SUM(H24)</f>
        <v>0</v>
      </c>
      <c r="I25" s="8"/>
      <c r="J25" s="16">
        <f>SUM(J24)</f>
        <v>0</v>
      </c>
      <c r="K25" s="8"/>
      <c r="L25" s="16">
        <f>SUM(L24)</f>
        <v>0</v>
      </c>
      <c r="M25" s="8"/>
      <c r="N25" s="16">
        <f>SUM(N24)</f>
        <v>0</v>
      </c>
      <c r="O25" s="8"/>
      <c r="P25" s="16">
        <f>SUM(D25:N25)</f>
        <v>0</v>
      </c>
    </row>
    <row r="26" spans="1:17" ht="19.5" hidden="1" customHeight="1">
      <c r="A26" s="130"/>
      <c r="B26" s="1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7" ht="19.5" customHeight="1">
      <c r="A27" s="130" t="s">
        <v>247</v>
      </c>
      <c r="B27" s="132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2"/>
    </row>
    <row r="28" spans="1:17" ht="19.5" customHeight="1">
      <c r="A28" s="134" t="s">
        <v>245</v>
      </c>
      <c r="D28" s="12">
        <v>0</v>
      </c>
      <c r="E28" s="30"/>
      <c r="F28" s="12">
        <v>0</v>
      </c>
      <c r="G28" s="12"/>
      <c r="H28" s="12">
        <v>0</v>
      </c>
      <c r="I28" s="12"/>
      <c r="J28" s="12">
        <v>0</v>
      </c>
      <c r="K28" s="12"/>
      <c r="L28" s="12">
        <v>0</v>
      </c>
      <c r="M28" s="30">
        <v>0</v>
      </c>
      <c r="N28" s="28">
        <f>'PL 5'!D36</f>
        <v>77232</v>
      </c>
      <c r="O28" s="30"/>
      <c r="P28" s="28">
        <f>SUM(D28:N28)</f>
        <v>77232</v>
      </c>
    </row>
    <row r="29" spans="1:17" ht="19.5" customHeight="1">
      <c r="A29" s="130" t="s">
        <v>248</v>
      </c>
      <c r="B29" s="132"/>
      <c r="D29" s="16">
        <f>SUM(D28:D28)</f>
        <v>0</v>
      </c>
      <c r="E29" s="8"/>
      <c r="F29" s="16">
        <f>SUM(F28:F28)</f>
        <v>0</v>
      </c>
      <c r="G29" s="8"/>
      <c r="H29" s="16">
        <f>SUM(H28:H28)</f>
        <v>0</v>
      </c>
      <c r="I29" s="8">
        <v>0</v>
      </c>
      <c r="J29" s="16">
        <f>SUM(J28:J28)</f>
        <v>0</v>
      </c>
      <c r="K29" s="8"/>
      <c r="L29" s="16">
        <f>SUM(L28:L28)</f>
        <v>0</v>
      </c>
      <c r="M29" s="8">
        <v>0</v>
      </c>
      <c r="N29" s="16">
        <f>SUM(N28)</f>
        <v>77232</v>
      </c>
      <c r="O29" s="8"/>
      <c r="P29" s="16">
        <f>SUM(P28)</f>
        <v>77232</v>
      </c>
    </row>
    <row r="30" spans="1:17" ht="10.4" customHeight="1">
      <c r="A30" s="130"/>
      <c r="B30" s="132"/>
      <c r="D30" s="32"/>
      <c r="E30" s="32"/>
      <c r="F30" s="32"/>
      <c r="G30" s="32"/>
      <c r="H30" s="32"/>
      <c r="I30" s="32">
        <v>0</v>
      </c>
      <c r="J30" s="32"/>
      <c r="K30" s="32"/>
      <c r="L30" s="32"/>
      <c r="M30" s="32">
        <v>0</v>
      </c>
      <c r="N30" s="32"/>
      <c r="O30" s="32"/>
      <c r="P30" s="32"/>
    </row>
    <row r="31" spans="1:17" ht="19.5" customHeight="1" thickBot="1">
      <c r="A31" s="130" t="s">
        <v>252</v>
      </c>
      <c r="D31" s="18">
        <f>SUM(D20,D25,D29)</f>
        <v>1598408</v>
      </c>
      <c r="E31" s="8"/>
      <c r="F31" s="18">
        <f>SUM(F20,F25,F29)</f>
        <v>812932</v>
      </c>
      <c r="G31" s="32"/>
      <c r="H31" s="18">
        <f>SUM(H20,H25,H29)</f>
        <v>-120630</v>
      </c>
      <c r="I31" s="32">
        <v>0</v>
      </c>
      <c r="J31" s="18">
        <f>SUM(J20,J25,J29)</f>
        <v>-471468</v>
      </c>
      <c r="K31" s="32"/>
      <c r="L31" s="18">
        <f>SUM(L20,L25,L29)</f>
        <v>7748</v>
      </c>
      <c r="M31" s="8">
        <v>0</v>
      </c>
      <c r="N31" s="18">
        <f>SUM(N20,N25,N29)</f>
        <v>144510</v>
      </c>
      <c r="O31" s="32"/>
      <c r="P31" s="18">
        <f>SUM(P20,P25,P29)</f>
        <v>1971500</v>
      </c>
      <c r="Q31" s="2"/>
    </row>
    <row r="32" spans="1:17" ht="19.5" customHeight="1" thickTop="1">
      <c r="I32" s="109">
        <v>0</v>
      </c>
      <c r="M32" s="109">
        <v>0</v>
      </c>
    </row>
    <row r="33" spans="8:16" ht="19.5" customHeight="1">
      <c r="I33" s="109">
        <v>0</v>
      </c>
      <c r="M33" s="109">
        <v>0</v>
      </c>
    </row>
    <row r="34" spans="8:16" ht="19.5" customHeight="1">
      <c r="I34" s="109">
        <v>0</v>
      </c>
      <c r="M34" s="109">
        <v>0</v>
      </c>
      <c r="P34" s="116"/>
    </row>
    <row r="35" spans="8:16" ht="19.5" customHeight="1">
      <c r="I35" s="109">
        <v>0</v>
      </c>
      <c r="M35" s="109">
        <v>0</v>
      </c>
      <c r="P35" s="116"/>
    </row>
    <row r="36" spans="8:16" ht="19.5" customHeight="1">
      <c r="I36" s="109">
        <v>0</v>
      </c>
      <c r="M36" s="109">
        <v>0</v>
      </c>
      <c r="P36" s="116"/>
    </row>
    <row r="37" spans="8:16" ht="19.5" customHeight="1">
      <c r="I37" s="109">
        <v>0</v>
      </c>
      <c r="M37" s="109">
        <v>0</v>
      </c>
    </row>
    <row r="38" spans="8:16" ht="19.5" customHeight="1">
      <c r="I38" s="109">
        <v>0</v>
      </c>
      <c r="M38" s="109">
        <v>0</v>
      </c>
    </row>
    <row r="39" spans="8:16" ht="19.5" customHeight="1">
      <c r="H39" s="141"/>
      <c r="I39" s="109">
        <v>0</v>
      </c>
      <c r="M39" s="109">
        <v>0</v>
      </c>
    </row>
    <row r="40" spans="8:16" ht="19.5" customHeight="1">
      <c r="I40" s="109">
        <v>0</v>
      </c>
      <c r="M40" s="109">
        <v>0</v>
      </c>
    </row>
    <row r="56" spans="9:13" ht="19.5" customHeight="1">
      <c r="I56" s="30">
        <v>0</v>
      </c>
      <c r="M56" s="109">
        <v>0</v>
      </c>
    </row>
    <row r="57" spans="9:13" ht="19.5" customHeight="1">
      <c r="I57" s="30">
        <v>0</v>
      </c>
      <c r="M57" s="109">
        <v>0</v>
      </c>
    </row>
    <row r="58" spans="9:13" ht="19.5" customHeight="1">
      <c r="I58" s="30">
        <v>0</v>
      </c>
      <c r="M58" s="109">
        <v>0</v>
      </c>
    </row>
    <row r="61" spans="9:13" ht="19.5" customHeight="1">
      <c r="M61" s="109">
        <v>0</v>
      </c>
    </row>
    <row r="62" spans="9:13" ht="19.5" customHeight="1">
      <c r="I62" s="109">
        <v>0</v>
      </c>
      <c r="M62" s="109">
        <v>0</v>
      </c>
    </row>
    <row r="63" spans="9:13" ht="19.5" customHeight="1">
      <c r="I63" s="109">
        <v>0</v>
      </c>
      <c r="M63" s="109">
        <v>0</v>
      </c>
    </row>
    <row r="64" spans="9:13" ht="19.5" customHeight="1">
      <c r="I64" s="109">
        <v>0</v>
      </c>
      <c r="M64" s="109">
        <v>0</v>
      </c>
    </row>
    <row r="65" spans="9:13" ht="19.5" customHeight="1">
      <c r="I65" s="109">
        <v>0</v>
      </c>
      <c r="M65" s="109">
        <v>0</v>
      </c>
    </row>
    <row r="66" spans="9:13" ht="19.5" customHeight="1">
      <c r="I66" s="109">
        <v>0</v>
      </c>
      <c r="M66" s="109">
        <v>0</v>
      </c>
    </row>
    <row r="68" spans="9:13" ht="19.5" customHeight="1">
      <c r="I68" s="109">
        <v>0</v>
      </c>
      <c r="M68" s="109">
        <v>0</v>
      </c>
    </row>
    <row r="72" spans="9:13" ht="19.5" customHeight="1">
      <c r="I72" s="109">
        <v>2080968</v>
      </c>
      <c r="M72" s="109">
        <v>1218472</v>
      </c>
    </row>
    <row r="73" spans="9:13" ht="19.5" customHeight="1">
      <c r="I73" s="30">
        <v>0</v>
      </c>
      <c r="M73" s="109">
        <v>0</v>
      </c>
    </row>
    <row r="74" spans="9:13" ht="19.5" customHeight="1">
      <c r="I74" s="30">
        <v>0</v>
      </c>
      <c r="M74" s="109">
        <v>0</v>
      </c>
    </row>
    <row r="75" spans="9:13" ht="19.5" customHeight="1">
      <c r="I75" s="30">
        <v>0</v>
      </c>
      <c r="M75" s="109">
        <v>0</v>
      </c>
    </row>
    <row r="76" spans="9:13" ht="19.5" customHeight="1">
      <c r="I76" s="30">
        <v>0</v>
      </c>
      <c r="M76" s="109">
        <v>0</v>
      </c>
    </row>
    <row r="77" spans="9:13" ht="19.5" customHeight="1">
      <c r="I77" s="30">
        <v>0</v>
      </c>
      <c r="M77" s="109">
        <v>0</v>
      </c>
    </row>
    <row r="78" spans="9:13" ht="19.5" customHeight="1">
      <c r="I78" s="30">
        <v>0</v>
      </c>
      <c r="M78" s="109">
        <v>0</v>
      </c>
    </row>
    <row r="79" spans="9:13" ht="19.5" customHeight="1">
      <c r="I79" s="28">
        <v>0</v>
      </c>
      <c r="M79" s="109">
        <v>0</v>
      </c>
    </row>
    <row r="96" spans="9:13" ht="19.5" customHeight="1">
      <c r="I96" s="109">
        <v>0</v>
      </c>
      <c r="M96" s="109">
        <v>0</v>
      </c>
    </row>
    <row r="99" spans="9:13" ht="19.5" customHeight="1">
      <c r="I99" s="109">
        <v>0</v>
      </c>
      <c r="M99" s="109">
        <v>0</v>
      </c>
    </row>
    <row r="100" spans="9:13" ht="19.5" customHeight="1">
      <c r="I100" s="109">
        <v>0</v>
      </c>
      <c r="M100" s="109">
        <v>0</v>
      </c>
    </row>
    <row r="102" spans="9:13" ht="19.5" customHeight="1">
      <c r="I102" s="109">
        <v>0</v>
      </c>
      <c r="M102" s="109">
        <v>0</v>
      </c>
    </row>
    <row r="104" spans="9:13" ht="19.5" customHeight="1">
      <c r="I104" s="109">
        <v>0</v>
      </c>
      <c r="M104" s="109">
        <v>0</v>
      </c>
    </row>
    <row r="107" spans="9:13" ht="19.5" customHeight="1">
      <c r="I107" s="109">
        <v>0</v>
      </c>
      <c r="M107" s="109">
        <v>0</v>
      </c>
    </row>
    <row r="108" spans="9:13" ht="19.5" customHeight="1">
      <c r="I108" s="109">
        <v>0</v>
      </c>
      <c r="M108" s="10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D4:P4"/>
    <mergeCell ref="D9:P9"/>
    <mergeCell ref="L6:N6"/>
  </mergeCells>
  <pageMargins left="0.7" right="0.7" top="0.48" bottom="0.5" header="0.5" footer="0.5"/>
  <pageSetup paperSize="9" scale="79" firstPageNumber="6" orientation="landscape" useFirstPageNumber="1" r:id="rId1"/>
  <headerFooter>
    <oddFooter>&amp;L&amp;"Times New Roman,Regular"&amp;11 The accompanying notes form an integral part of the interim financial statements.&amp;"Arial,Regular"&amp;10
&amp;C&amp;"Times New Roman,Regular"&amp;11&amp;P</oddFooter>
  </headerFooter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P108"/>
  <sheetViews>
    <sheetView view="pageBreakPreview" zoomScale="70" zoomScaleNormal="62" zoomScaleSheetLayoutView="70" workbookViewId="0">
      <selection activeCell="H13" sqref="H13"/>
    </sheetView>
  </sheetViews>
  <sheetFormatPr defaultColWidth="9.1796875" defaultRowHeight="18" customHeight="1"/>
  <cols>
    <col min="1" max="1" width="55.54296875" style="109" customWidth="1"/>
    <col min="2" max="2" width="9.26953125" style="109" customWidth="1"/>
    <col min="3" max="3" width="1.453125" style="109" customWidth="1"/>
    <col min="4" max="4" width="19.453125" style="109" customWidth="1"/>
    <col min="5" max="5" width="1.453125" style="109" customWidth="1"/>
    <col min="6" max="6" width="19.453125" style="112" customWidth="1"/>
    <col min="7" max="7" width="1.453125" style="112" customWidth="1"/>
    <col min="8" max="8" width="19.453125" style="112" customWidth="1"/>
    <col min="9" max="9" width="1.453125" style="109" customWidth="1"/>
    <col min="10" max="10" width="19.453125" style="112" customWidth="1"/>
    <col min="11" max="11" width="1.453125" style="112" customWidth="1"/>
    <col min="12" max="12" width="19.453125" style="109" customWidth="1"/>
    <col min="13" max="13" width="1.453125" style="109" customWidth="1"/>
    <col min="14" max="14" width="10.54296875" style="119" bestFit="1" customWidth="1"/>
    <col min="15" max="16" width="9.1796875" style="119"/>
    <col min="17" max="16384" width="9.1796875" style="109"/>
  </cols>
  <sheetData>
    <row r="1" spans="1:16" ht="18" customHeight="1">
      <c r="A1" s="69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6" ht="18" customHeight="1">
      <c r="A2" s="120" t="s">
        <v>88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6" ht="13.5" customHeight="1">
      <c r="A3" s="83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6" s="121" customFormat="1" ht="17.899999999999999" customHeight="1">
      <c r="B4" s="109"/>
      <c r="C4" s="109"/>
      <c r="D4" s="153" t="s">
        <v>106</v>
      </c>
      <c r="E4" s="153"/>
      <c r="F4" s="153"/>
      <c r="G4" s="153"/>
      <c r="H4" s="153"/>
      <c r="I4" s="153"/>
      <c r="J4" s="153"/>
      <c r="K4" s="153"/>
      <c r="L4" s="153"/>
      <c r="N4" s="119"/>
      <c r="O4" s="119"/>
      <c r="P4" s="119"/>
    </row>
    <row r="5" spans="1:16" s="121" customFormat="1" ht="17.899999999999999" customHeight="1">
      <c r="B5" s="109"/>
      <c r="C5" s="109"/>
      <c r="D5" s="122" t="s">
        <v>91</v>
      </c>
      <c r="E5" s="123"/>
      <c r="F5" s="123"/>
      <c r="G5" s="123"/>
      <c r="H5" s="155" t="s">
        <v>171</v>
      </c>
      <c r="I5" s="155"/>
      <c r="J5" s="155"/>
      <c r="K5" s="123"/>
      <c r="L5" s="124"/>
      <c r="N5" s="119"/>
      <c r="O5" s="119"/>
      <c r="P5" s="119"/>
    </row>
    <row r="6" spans="1:16" ht="17.899999999999999" customHeight="1">
      <c r="A6" s="124"/>
      <c r="B6" s="124"/>
      <c r="C6" s="124"/>
      <c r="D6" s="122" t="s">
        <v>94</v>
      </c>
      <c r="E6" s="125"/>
      <c r="F6" s="126" t="s">
        <v>101</v>
      </c>
      <c r="G6" s="126"/>
      <c r="H6" s="112" t="s">
        <v>97</v>
      </c>
      <c r="I6" s="111"/>
      <c r="K6" s="126"/>
      <c r="L6" s="124" t="s">
        <v>99</v>
      </c>
    </row>
    <row r="7" spans="1:16" s="112" customFormat="1" ht="17.899999999999999" customHeight="1">
      <c r="B7" s="100"/>
      <c r="D7" s="122" t="s">
        <v>100</v>
      </c>
      <c r="E7" s="127"/>
      <c r="F7" s="127" t="s">
        <v>156</v>
      </c>
      <c r="G7" s="127"/>
      <c r="H7" s="112" t="s">
        <v>104</v>
      </c>
      <c r="J7" s="112" t="s">
        <v>98</v>
      </c>
      <c r="K7" s="128"/>
      <c r="L7" s="112" t="s">
        <v>105</v>
      </c>
      <c r="N7" s="119"/>
      <c r="O7" s="119"/>
      <c r="P7" s="119"/>
    </row>
    <row r="8" spans="1:16" s="112" customFormat="1" ht="17.899999999999999" customHeight="1">
      <c r="B8" s="78"/>
      <c r="D8" s="156" t="s">
        <v>9</v>
      </c>
      <c r="E8" s="156"/>
      <c r="F8" s="156"/>
      <c r="G8" s="156"/>
      <c r="H8" s="156"/>
      <c r="I8" s="156"/>
      <c r="J8" s="156"/>
      <c r="K8" s="156"/>
      <c r="L8" s="156"/>
      <c r="N8" s="119"/>
      <c r="O8" s="119"/>
      <c r="P8" s="119"/>
    </row>
    <row r="9" spans="1:16" ht="17.899999999999999" customHeight="1">
      <c r="A9" s="129" t="s">
        <v>223</v>
      </c>
      <c r="D9" s="30"/>
      <c r="E9" s="12"/>
      <c r="F9" s="30"/>
      <c r="G9" s="30"/>
      <c r="H9" s="30"/>
      <c r="I9" s="12"/>
      <c r="J9" s="30"/>
      <c r="K9" s="30"/>
      <c r="L9" s="30"/>
    </row>
    <row r="10" spans="1:16" s="116" customFormat="1" ht="17.899999999999999" customHeight="1">
      <c r="A10" s="130" t="s">
        <v>163</v>
      </c>
      <c r="B10" s="131"/>
      <c r="D10" s="32">
        <v>1598408</v>
      </c>
      <c r="E10" s="32">
        <v>0</v>
      </c>
      <c r="F10" s="32">
        <v>812932</v>
      </c>
      <c r="G10" s="32">
        <v>0</v>
      </c>
      <c r="H10" s="32">
        <v>1215</v>
      </c>
      <c r="I10" s="32">
        <v>0</v>
      </c>
      <c r="J10" s="32">
        <v>49921</v>
      </c>
      <c r="K10" s="32"/>
      <c r="L10" s="43">
        <f>SUM(D10:J10)</f>
        <v>2462476</v>
      </c>
      <c r="N10" s="119"/>
      <c r="O10" s="119"/>
      <c r="P10" s="119"/>
    </row>
    <row r="11" spans="1:16" ht="9.65" customHeight="1">
      <c r="A11" s="130"/>
      <c r="B11" s="132"/>
      <c r="D11" s="32"/>
      <c r="E11" s="32"/>
      <c r="F11" s="32"/>
      <c r="G11" s="32"/>
      <c r="H11" s="32"/>
      <c r="I11" s="32"/>
      <c r="J11" s="32"/>
      <c r="K11" s="32"/>
      <c r="L11" s="32"/>
      <c r="M11" s="32">
        <v>0</v>
      </c>
    </row>
    <row r="12" spans="1:16" ht="17.899999999999999" customHeight="1">
      <c r="A12" s="130" t="s">
        <v>247</v>
      </c>
      <c r="B12" s="132"/>
      <c r="D12" s="30"/>
      <c r="E12" s="30"/>
      <c r="F12" s="30"/>
      <c r="G12" s="133"/>
      <c r="H12" s="30"/>
      <c r="I12" s="30">
        <v>0</v>
      </c>
      <c r="J12" s="30"/>
      <c r="K12" s="30"/>
      <c r="L12" s="30"/>
      <c r="M12" s="109">
        <v>0</v>
      </c>
    </row>
    <row r="13" spans="1:16" ht="17.899999999999999" customHeight="1">
      <c r="A13" s="134" t="s">
        <v>245</v>
      </c>
      <c r="D13" s="44">
        <v>0</v>
      </c>
      <c r="E13" s="30"/>
      <c r="F13" s="44">
        <v>0</v>
      </c>
      <c r="G13" s="45"/>
      <c r="H13" s="44">
        <v>0</v>
      </c>
      <c r="I13" s="12">
        <v>0</v>
      </c>
      <c r="J13" s="31">
        <f>'PL 5'!J36</f>
        <v>1294</v>
      </c>
      <c r="K13" s="30"/>
      <c r="L13" s="31">
        <f>SUM(D13:J13)</f>
        <v>1294</v>
      </c>
      <c r="M13" s="109">
        <v>0</v>
      </c>
    </row>
    <row r="14" spans="1:16" ht="17.899999999999999" customHeight="1">
      <c r="A14" s="130" t="s">
        <v>248</v>
      </c>
      <c r="B14" s="132"/>
      <c r="D14" s="46">
        <f>SUM(D13)</f>
        <v>0</v>
      </c>
      <c r="E14" s="8"/>
      <c r="F14" s="46">
        <f>SUM(F13)</f>
        <v>0</v>
      </c>
      <c r="G14" s="47"/>
      <c r="H14" s="46">
        <f>SUM(H13)</f>
        <v>0</v>
      </c>
      <c r="I14" s="8">
        <v>0</v>
      </c>
      <c r="J14" s="16">
        <f>SUM(J13)</f>
        <v>1294</v>
      </c>
      <c r="K14" s="32"/>
      <c r="L14" s="16">
        <f>SUM(L13)</f>
        <v>1294</v>
      </c>
      <c r="M14" s="8">
        <v>0</v>
      </c>
    </row>
    <row r="15" spans="1:16" s="116" customFormat="1" ht="9.65" customHeight="1">
      <c r="A15" s="130"/>
      <c r="B15" s="131"/>
      <c r="D15" s="32"/>
      <c r="E15" s="32"/>
      <c r="F15" s="32"/>
      <c r="G15" s="32"/>
      <c r="H15" s="32"/>
      <c r="I15" s="32">
        <v>0</v>
      </c>
      <c r="J15" s="32"/>
      <c r="K15" s="32"/>
      <c r="L15" s="32"/>
      <c r="M15" s="116">
        <v>0</v>
      </c>
      <c r="N15" s="119"/>
      <c r="O15" s="119"/>
      <c r="P15" s="119"/>
    </row>
    <row r="16" spans="1:16" s="116" customFormat="1" ht="17.899999999999999" customHeight="1" thickBot="1">
      <c r="A16" s="130" t="s">
        <v>224</v>
      </c>
      <c r="D16" s="18">
        <f>SUM(D10,D14)</f>
        <v>1598408</v>
      </c>
      <c r="E16" s="8"/>
      <c r="F16" s="18">
        <f>SUM(F10,F14)</f>
        <v>812932</v>
      </c>
      <c r="G16" s="32"/>
      <c r="H16" s="18">
        <f>SUM(H10,H14)</f>
        <v>1215</v>
      </c>
      <c r="I16" s="8">
        <v>0</v>
      </c>
      <c r="J16" s="18">
        <f>SUM(J10,J14)</f>
        <v>51215</v>
      </c>
      <c r="K16" s="32"/>
      <c r="L16" s="18">
        <f>SUM(L10,L14)</f>
        <v>2463770</v>
      </c>
      <c r="M16" s="116">
        <v>0</v>
      </c>
      <c r="N16" s="133"/>
      <c r="O16" s="119"/>
      <c r="P16" s="119"/>
    </row>
    <row r="17" spans="1:16" ht="18" customHeight="1" thickTop="1">
      <c r="D17" s="97"/>
      <c r="E17" s="97"/>
      <c r="F17" s="135"/>
      <c r="G17" s="135"/>
      <c r="H17" s="135"/>
      <c r="I17" s="97">
        <v>0</v>
      </c>
      <c r="J17" s="135"/>
      <c r="K17" s="135"/>
      <c r="L17" s="97"/>
      <c r="M17" s="109">
        <v>0</v>
      </c>
    </row>
    <row r="18" spans="1:16" ht="17.899999999999999" customHeight="1">
      <c r="A18" s="129" t="s">
        <v>225</v>
      </c>
      <c r="D18" s="30"/>
      <c r="E18" s="12"/>
      <c r="F18" s="30"/>
      <c r="G18" s="30"/>
      <c r="H18" s="30"/>
      <c r="I18" s="12">
        <v>0</v>
      </c>
      <c r="J18" s="30"/>
      <c r="K18" s="30"/>
      <c r="L18" s="30"/>
      <c r="M18" s="109">
        <v>0</v>
      </c>
    </row>
    <row r="19" spans="1:16" s="116" customFormat="1" ht="17.899999999999999" customHeight="1">
      <c r="A19" s="130" t="s">
        <v>226</v>
      </c>
      <c r="B19" s="131"/>
      <c r="D19" s="32">
        <v>1598408</v>
      </c>
      <c r="E19" s="32"/>
      <c r="F19" s="32">
        <v>812932</v>
      </c>
      <c r="G19" s="32"/>
      <c r="H19" s="32">
        <v>7748</v>
      </c>
      <c r="I19" s="32"/>
      <c r="J19" s="32">
        <v>128428</v>
      </c>
      <c r="K19" s="32"/>
      <c r="L19" s="43">
        <f>SUM(D19:J19)</f>
        <v>2547516</v>
      </c>
      <c r="M19" s="116">
        <v>0</v>
      </c>
      <c r="N19" s="119"/>
      <c r="O19" s="119"/>
      <c r="P19" s="119"/>
    </row>
    <row r="20" spans="1:16" ht="9.65" customHeight="1">
      <c r="A20" s="130"/>
      <c r="B20" s="1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6" ht="17.899999999999999" hidden="1" customHeight="1">
      <c r="A21" s="129" t="s">
        <v>190</v>
      </c>
      <c r="D21" s="30"/>
      <c r="E21" s="12"/>
      <c r="F21" s="30"/>
      <c r="G21" s="30"/>
      <c r="H21" s="30"/>
      <c r="I21" s="12">
        <v>0</v>
      </c>
      <c r="J21" s="30"/>
      <c r="K21" s="30"/>
      <c r="L21" s="30"/>
      <c r="M21" s="109">
        <v>0</v>
      </c>
    </row>
    <row r="22" spans="1:16" ht="17.899999999999999" hidden="1" customHeight="1">
      <c r="A22" s="136" t="s">
        <v>185</v>
      </c>
      <c r="D22" s="30"/>
      <c r="E22" s="12"/>
      <c r="F22" s="30"/>
      <c r="G22" s="30"/>
      <c r="H22" s="30"/>
      <c r="I22" s="12"/>
      <c r="J22" s="30"/>
      <c r="K22" s="30"/>
      <c r="L22" s="30"/>
    </row>
    <row r="23" spans="1:16" ht="17.899999999999999" hidden="1" customHeight="1">
      <c r="A23" s="137" t="s">
        <v>188</v>
      </c>
      <c r="B23" s="132">
        <v>8</v>
      </c>
      <c r="D23" s="52"/>
      <c r="E23" s="12"/>
      <c r="F23" s="52"/>
      <c r="G23" s="30"/>
      <c r="H23" s="52"/>
      <c r="I23" s="12"/>
      <c r="J23" s="52"/>
      <c r="K23" s="30"/>
      <c r="L23" s="31">
        <f>SUM(D23:J23)</f>
        <v>0</v>
      </c>
    </row>
    <row r="24" spans="1:16" ht="17.899999999999999" hidden="1" customHeight="1">
      <c r="A24" s="136" t="s">
        <v>186</v>
      </c>
      <c r="D24" s="35">
        <f>SUM(D23)</f>
        <v>0</v>
      </c>
      <c r="E24" s="8"/>
      <c r="F24" s="35">
        <f>SUM(F23)</f>
        <v>0</v>
      </c>
      <c r="G24" s="32"/>
      <c r="H24" s="35">
        <f>SUM(H23)</f>
        <v>0</v>
      </c>
      <c r="I24" s="8"/>
      <c r="J24" s="35">
        <f>SUM(J23)</f>
        <v>0</v>
      </c>
      <c r="K24" s="32"/>
      <c r="L24" s="35">
        <f>SUM(D24:J24)</f>
        <v>0</v>
      </c>
    </row>
    <row r="25" spans="1:16" ht="17.899999999999999" hidden="1" customHeight="1">
      <c r="A25" s="129"/>
      <c r="D25" s="30"/>
      <c r="E25" s="12"/>
      <c r="F25" s="30"/>
      <c r="G25" s="30"/>
      <c r="H25" s="30"/>
      <c r="I25" s="12"/>
      <c r="J25" s="30"/>
      <c r="K25" s="30"/>
      <c r="L25" s="30"/>
    </row>
    <row r="26" spans="1:16" ht="17.899999999999999" customHeight="1">
      <c r="A26" s="130" t="s">
        <v>247</v>
      </c>
      <c r="B26" s="132"/>
      <c r="D26" s="30"/>
      <c r="E26" s="30"/>
      <c r="F26" s="30"/>
      <c r="G26" s="133"/>
      <c r="H26" s="30"/>
      <c r="I26" s="30"/>
      <c r="J26" s="30"/>
      <c r="K26" s="30"/>
      <c r="L26" s="30"/>
    </row>
    <row r="27" spans="1:16" ht="17.899999999999999" customHeight="1">
      <c r="A27" s="134" t="s">
        <v>245</v>
      </c>
      <c r="D27" s="44">
        <v>0</v>
      </c>
      <c r="E27" s="45"/>
      <c r="F27" s="44">
        <v>0</v>
      </c>
      <c r="G27" s="45"/>
      <c r="H27" s="44">
        <v>0</v>
      </c>
      <c r="I27" s="12"/>
      <c r="J27" s="28">
        <f>'PL 5'!H36</f>
        <v>33588</v>
      </c>
      <c r="K27" s="30"/>
      <c r="L27" s="28">
        <f>SUM(D27:J27)</f>
        <v>33588</v>
      </c>
    </row>
    <row r="28" spans="1:16" ht="17.899999999999999" customHeight="1">
      <c r="A28" s="130" t="s">
        <v>248</v>
      </c>
      <c r="B28" s="132"/>
      <c r="D28" s="46">
        <f>SUM(D27)</f>
        <v>0</v>
      </c>
      <c r="E28" s="48"/>
      <c r="F28" s="46">
        <f>SUM(F27)</f>
        <v>0</v>
      </c>
      <c r="G28" s="47"/>
      <c r="H28" s="46">
        <f>SUM(H27)</f>
        <v>0</v>
      </c>
      <c r="I28" s="8">
        <v>0</v>
      </c>
      <c r="J28" s="16">
        <f>SUM(J27)</f>
        <v>33588</v>
      </c>
      <c r="K28" s="32"/>
      <c r="L28" s="35">
        <f>SUM(L27)</f>
        <v>33588</v>
      </c>
      <c r="M28" s="8">
        <v>0</v>
      </c>
    </row>
    <row r="29" spans="1:16" s="116" customFormat="1" ht="9.65" customHeight="1">
      <c r="A29" s="130"/>
      <c r="B29" s="131"/>
      <c r="D29" s="32"/>
      <c r="E29" s="32"/>
      <c r="F29" s="32"/>
      <c r="G29" s="32"/>
      <c r="H29" s="32"/>
      <c r="I29" s="32">
        <v>0</v>
      </c>
      <c r="J29" s="32"/>
      <c r="K29" s="32"/>
      <c r="L29" s="32"/>
      <c r="M29" s="116">
        <v>0</v>
      </c>
      <c r="N29" s="119"/>
      <c r="O29" s="119"/>
      <c r="P29" s="119"/>
    </row>
    <row r="30" spans="1:16" s="116" customFormat="1" ht="17.899999999999999" customHeight="1" thickBot="1">
      <c r="A30" s="130" t="s">
        <v>227</v>
      </c>
      <c r="D30" s="18">
        <f>SUM(D19,D24,D28)</f>
        <v>1598408</v>
      </c>
      <c r="E30" s="8"/>
      <c r="F30" s="18">
        <f>SUM(F19,F24,F28)</f>
        <v>812932</v>
      </c>
      <c r="G30" s="32"/>
      <c r="H30" s="18">
        <f>SUM(H19,H24,H28)</f>
        <v>7748</v>
      </c>
      <c r="I30" s="8">
        <v>0</v>
      </c>
      <c r="J30" s="18">
        <f>SUM(J19,J24,J28)</f>
        <v>162016</v>
      </c>
      <c r="K30" s="32"/>
      <c r="L30" s="18">
        <f>SUM(L19,L24,L28)</f>
        <v>2581104</v>
      </c>
      <c r="M30" s="116">
        <v>0</v>
      </c>
      <c r="N30" s="133"/>
      <c r="O30" s="119"/>
      <c r="P30" s="119"/>
    </row>
    <row r="31" spans="1:16" ht="18" customHeight="1" thickTop="1">
      <c r="I31" s="109">
        <v>0</v>
      </c>
      <c r="M31" s="109">
        <v>0</v>
      </c>
    </row>
    <row r="32" spans="1:16" ht="18" customHeight="1">
      <c r="I32" s="109">
        <v>0</v>
      </c>
      <c r="M32" s="109">
        <v>0</v>
      </c>
    </row>
    <row r="33" spans="4:13" ht="18" customHeight="1">
      <c r="I33" s="109">
        <v>0</v>
      </c>
      <c r="L33" s="33"/>
      <c r="M33" s="109">
        <v>0</v>
      </c>
    </row>
    <row r="34" spans="4:13" ht="18" customHeight="1">
      <c r="D34" s="110"/>
      <c r="E34" s="110"/>
      <c r="F34" s="110"/>
      <c r="G34" s="110"/>
      <c r="H34" s="110"/>
      <c r="I34" s="110">
        <v>0</v>
      </c>
      <c r="J34" s="110"/>
      <c r="K34" s="110"/>
      <c r="L34" s="138"/>
      <c r="M34" s="109">
        <v>0</v>
      </c>
    </row>
    <row r="35" spans="4:13" ht="18" customHeight="1">
      <c r="F35" s="109"/>
      <c r="G35" s="109"/>
      <c r="H35" s="109"/>
      <c r="I35" s="109">
        <v>0</v>
      </c>
      <c r="J35" s="109"/>
      <c r="K35" s="109"/>
      <c r="L35" s="116"/>
      <c r="M35" s="109">
        <v>0</v>
      </c>
    </row>
    <row r="36" spans="4:13" ht="18" customHeight="1">
      <c r="I36" s="109">
        <v>0</v>
      </c>
      <c r="M36" s="109">
        <v>0</v>
      </c>
    </row>
    <row r="37" spans="4:13" ht="18" customHeight="1">
      <c r="I37" s="109">
        <v>0</v>
      </c>
      <c r="M37" s="109">
        <v>0</v>
      </c>
    </row>
    <row r="38" spans="4:13" ht="18" customHeight="1">
      <c r="I38" s="109">
        <v>0</v>
      </c>
      <c r="M38" s="109">
        <v>0</v>
      </c>
    </row>
    <row r="39" spans="4:13" ht="18" customHeight="1">
      <c r="I39" s="109">
        <v>0</v>
      </c>
      <c r="M39" s="109">
        <v>0</v>
      </c>
    </row>
    <row r="40" spans="4:13" ht="18" customHeight="1">
      <c r="I40" s="109">
        <v>0</v>
      </c>
      <c r="M40" s="109">
        <v>0</v>
      </c>
    </row>
    <row r="56" spans="9:13" ht="18" customHeight="1">
      <c r="I56" s="34">
        <v>0</v>
      </c>
      <c r="M56" s="109">
        <v>0</v>
      </c>
    </row>
    <row r="57" spans="9:13" ht="18" customHeight="1">
      <c r="I57" s="34">
        <v>0</v>
      </c>
      <c r="M57" s="109">
        <v>0</v>
      </c>
    </row>
    <row r="58" spans="9:13" ht="18" customHeight="1">
      <c r="I58" s="34">
        <v>0</v>
      </c>
      <c r="M58" s="109">
        <v>0</v>
      </c>
    </row>
    <row r="61" spans="9:13" ht="18" customHeight="1">
      <c r="M61" s="109">
        <v>0</v>
      </c>
    </row>
    <row r="62" spans="9:13" ht="18" customHeight="1">
      <c r="I62" s="109">
        <v>0</v>
      </c>
      <c r="M62" s="109">
        <v>0</v>
      </c>
    </row>
    <row r="63" spans="9:13" ht="18" customHeight="1">
      <c r="I63" s="109">
        <v>0</v>
      </c>
      <c r="M63" s="109">
        <v>0</v>
      </c>
    </row>
    <row r="64" spans="9:13" ht="18" customHeight="1">
      <c r="I64" s="109">
        <v>0</v>
      </c>
      <c r="M64" s="109">
        <v>0</v>
      </c>
    </row>
    <row r="65" spans="9:13" ht="18" customHeight="1">
      <c r="I65" s="109">
        <v>0</v>
      </c>
      <c r="M65" s="109">
        <v>0</v>
      </c>
    </row>
    <row r="66" spans="9:13" ht="18" customHeight="1">
      <c r="I66" s="109">
        <v>0</v>
      </c>
      <c r="M66" s="109">
        <v>0</v>
      </c>
    </row>
    <row r="68" spans="9:13" ht="18" customHeight="1">
      <c r="I68" s="109">
        <v>0</v>
      </c>
      <c r="M68" s="109">
        <v>0</v>
      </c>
    </row>
    <row r="72" spans="9:13" ht="18" customHeight="1">
      <c r="I72" s="109">
        <v>2080968</v>
      </c>
      <c r="M72" s="109">
        <v>1218472</v>
      </c>
    </row>
    <row r="73" spans="9:13" ht="18" customHeight="1">
      <c r="I73" s="34">
        <v>0</v>
      </c>
      <c r="M73" s="109">
        <v>0</v>
      </c>
    </row>
    <row r="74" spans="9:13" ht="18" customHeight="1">
      <c r="I74" s="34">
        <v>0</v>
      </c>
      <c r="M74" s="109">
        <v>0</v>
      </c>
    </row>
    <row r="75" spans="9:13" ht="18" customHeight="1">
      <c r="I75" s="34">
        <v>0</v>
      </c>
      <c r="M75" s="109">
        <v>0</v>
      </c>
    </row>
    <row r="76" spans="9:13" ht="18" customHeight="1">
      <c r="I76" s="34">
        <v>0</v>
      </c>
      <c r="M76" s="109">
        <v>0</v>
      </c>
    </row>
    <row r="77" spans="9:13" ht="18" customHeight="1">
      <c r="I77" s="34">
        <v>0</v>
      </c>
      <c r="M77" s="109">
        <v>0</v>
      </c>
    </row>
    <row r="78" spans="9:13" ht="18" customHeight="1">
      <c r="I78" s="34">
        <v>0</v>
      </c>
      <c r="M78" s="109">
        <v>0</v>
      </c>
    </row>
    <row r="79" spans="9:13" ht="18" customHeight="1">
      <c r="I79" s="34">
        <v>0</v>
      </c>
      <c r="M79" s="109">
        <v>0</v>
      </c>
    </row>
    <row r="96" spans="9:13" ht="18" customHeight="1">
      <c r="I96" s="109">
        <v>0</v>
      </c>
      <c r="M96" s="109">
        <v>0</v>
      </c>
    </row>
    <row r="99" spans="1:13" ht="18" customHeight="1">
      <c r="I99" s="109">
        <v>0</v>
      </c>
      <c r="M99" s="109">
        <v>0</v>
      </c>
    </row>
    <row r="100" spans="1:13" ht="18" customHeight="1">
      <c r="I100" s="109">
        <v>0</v>
      </c>
      <c r="M100" s="109">
        <v>0</v>
      </c>
    </row>
    <row r="102" spans="1:13" ht="18" customHeight="1">
      <c r="I102" s="109">
        <v>0</v>
      </c>
      <c r="M102" s="109">
        <v>0</v>
      </c>
    </row>
    <row r="104" spans="1:13" ht="18" customHeight="1">
      <c r="I104" s="109">
        <v>0</v>
      </c>
      <c r="M104" s="109">
        <v>0</v>
      </c>
    </row>
    <row r="106" spans="1:13" ht="18" customHeight="1">
      <c r="A106" s="109" t="s">
        <v>107</v>
      </c>
    </row>
    <row r="107" spans="1:13" ht="18" customHeight="1">
      <c r="I107" s="109">
        <v>0</v>
      </c>
      <c r="M107" s="109">
        <v>0</v>
      </c>
    </row>
    <row r="108" spans="1:13" ht="18" customHeight="1">
      <c r="I108" s="109">
        <v>0</v>
      </c>
      <c r="M108" s="10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D4:L4"/>
    <mergeCell ref="D8:L8"/>
    <mergeCell ref="H5:J5"/>
  </mergeCells>
  <pageMargins left="0.7" right="0.7" top="0.48" bottom="0.5" header="0.5" footer="0.5"/>
  <pageSetup paperSize="9" scale="79" firstPageNumber="7" orientation="landscape" useFirstPageNumber="1" r:id="rId1"/>
  <headerFooter>
    <oddFooter>&amp;L&amp;"Times New Roman,Regular"&amp;11 The accompanying notes form an integral part of the interim financial statements.&amp;"Arial,Regular"&amp;10
&amp;C&amp;"Times New Roman,Regular"&amp;11&amp;P</oddFooter>
  </headerFooter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2060"/>
  </sheetPr>
  <dimension ref="A1:I124"/>
  <sheetViews>
    <sheetView view="pageBreakPreview" topLeftCell="A73" zoomScale="85" zoomScaleNormal="100" zoomScaleSheetLayoutView="85" workbookViewId="0">
      <selection activeCell="C97" sqref="C97"/>
    </sheetView>
  </sheetViews>
  <sheetFormatPr defaultColWidth="9.1796875" defaultRowHeight="19.5" customHeight="1"/>
  <cols>
    <col min="1" max="1" width="59.453125" style="73" customWidth="1"/>
    <col min="2" max="2" width="15.1796875" style="73" customWidth="1"/>
    <col min="3" max="3" width="11.54296875" style="109" customWidth="1"/>
    <col min="4" max="4" width="0.81640625" style="73" customWidth="1"/>
    <col min="5" max="5" width="11.54296875" style="109" customWidth="1"/>
    <col min="6" max="6" width="0.81640625" style="73" customWidth="1"/>
    <col min="7" max="7" width="11.54296875" style="109" customWidth="1"/>
    <col min="8" max="8" width="0.81640625" style="73" customWidth="1"/>
    <col min="9" max="9" width="11.54296875" style="109" customWidth="1"/>
    <col min="10" max="16384" width="9.1796875" style="73"/>
  </cols>
  <sheetData>
    <row r="1" spans="1:9" s="69" customFormat="1" ht="19.5" customHeight="1">
      <c r="A1" s="69" t="s">
        <v>0</v>
      </c>
      <c r="C1" s="106"/>
      <c r="E1" s="106"/>
      <c r="G1" s="106"/>
      <c r="I1" s="106"/>
    </row>
    <row r="2" spans="1:9" s="107" customFormat="1" ht="19.5" customHeight="1">
      <c r="A2" s="107" t="s">
        <v>108</v>
      </c>
      <c r="C2" s="108"/>
      <c r="E2" s="108"/>
      <c r="G2" s="108"/>
      <c r="I2" s="108"/>
    </row>
    <row r="3" spans="1:9" s="78" customFormat="1" ht="14">
      <c r="C3" s="109"/>
      <c r="D3" s="73"/>
      <c r="E3" s="109"/>
      <c r="F3" s="73"/>
      <c r="G3" s="110"/>
      <c r="H3" s="73"/>
      <c r="I3" s="110"/>
    </row>
    <row r="4" spans="1:9" s="80" customFormat="1" ht="18.649999999999999" customHeight="1">
      <c r="C4" s="111"/>
      <c r="D4" s="80" t="s">
        <v>2</v>
      </c>
      <c r="E4" s="111"/>
      <c r="G4" s="111"/>
      <c r="H4" s="80" t="s">
        <v>3</v>
      </c>
      <c r="I4" s="111"/>
    </row>
    <row r="5" spans="1:9" s="80" customFormat="1" ht="18.649999999999999" customHeight="1">
      <c r="C5" s="111"/>
      <c r="D5" s="80" t="s">
        <v>4</v>
      </c>
      <c r="E5" s="111"/>
      <c r="G5" s="111"/>
      <c r="H5" s="80" t="s">
        <v>4</v>
      </c>
      <c r="I5" s="111"/>
    </row>
    <row r="6" spans="1:9" s="80" customFormat="1" ht="18.649999999999999" customHeight="1">
      <c r="C6" s="152" t="s">
        <v>74</v>
      </c>
      <c r="D6" s="152"/>
      <c r="E6" s="152"/>
      <c r="G6" s="152" t="s">
        <v>74</v>
      </c>
      <c r="H6" s="152"/>
      <c r="I6" s="152"/>
    </row>
    <row r="7" spans="1:9" s="80" customFormat="1" ht="18.649999999999999" customHeight="1">
      <c r="C7" s="151" t="s">
        <v>222</v>
      </c>
      <c r="D7" s="152"/>
      <c r="E7" s="152"/>
      <c r="G7" s="151" t="s">
        <v>222</v>
      </c>
      <c r="H7" s="152"/>
      <c r="I7" s="152"/>
    </row>
    <row r="8" spans="1:9" s="78" customFormat="1" ht="18.649999999999999" customHeight="1">
      <c r="B8" s="113"/>
      <c r="C8" s="78">
        <v>2026</v>
      </c>
      <c r="E8" s="78">
        <v>2025</v>
      </c>
      <c r="G8" s="78">
        <v>2026</v>
      </c>
      <c r="I8" s="78">
        <v>2025</v>
      </c>
    </row>
    <row r="9" spans="1:9" s="78" customFormat="1" ht="18.649999999999999" customHeight="1">
      <c r="B9" s="113"/>
      <c r="C9" s="157" t="s">
        <v>9</v>
      </c>
      <c r="D9" s="157"/>
      <c r="E9" s="157"/>
      <c r="F9" s="157"/>
      <c r="G9" s="157"/>
      <c r="H9" s="157"/>
      <c r="I9" s="157"/>
    </row>
    <row r="10" spans="1:9" ht="18.649999999999999" customHeight="1">
      <c r="A10" s="114" t="s">
        <v>109</v>
      </c>
    </row>
    <row r="11" spans="1:9" ht="18.649999999999999" customHeight="1">
      <c r="A11" s="73" t="s">
        <v>235</v>
      </c>
      <c r="C11" s="40">
        <f>'PL 5'!D31</f>
        <v>77232</v>
      </c>
      <c r="D11" s="9"/>
      <c r="E11" s="40">
        <f>'PL 5'!F31</f>
        <v>42867</v>
      </c>
      <c r="F11" s="9"/>
      <c r="G11" s="40">
        <f>'PL 5'!H31</f>
        <v>33588</v>
      </c>
      <c r="H11" s="9"/>
      <c r="I11" s="40">
        <f>'PL 5'!J31</f>
        <v>1294</v>
      </c>
    </row>
    <row r="12" spans="1:9" ht="18.649999999999999" customHeight="1">
      <c r="A12" s="115" t="s">
        <v>237</v>
      </c>
      <c r="C12" s="9"/>
      <c r="D12" s="9"/>
      <c r="E12" s="9"/>
      <c r="F12" s="9"/>
      <c r="G12" s="9"/>
      <c r="H12" s="9"/>
      <c r="I12" s="9"/>
    </row>
    <row r="13" spans="1:9" ht="18.649999999999999" customHeight="1">
      <c r="A13" s="73" t="s">
        <v>173</v>
      </c>
      <c r="C13" s="40">
        <f>-'PL 5'!D30</f>
        <v>20279</v>
      </c>
      <c r="D13" s="9"/>
      <c r="E13" s="40">
        <f>-'PL 5'!F30</f>
        <v>17383</v>
      </c>
      <c r="F13" s="9"/>
      <c r="G13" s="40">
        <f>-'PL 5'!H30</f>
        <v>8339</v>
      </c>
      <c r="H13" s="9"/>
      <c r="I13" s="40">
        <f>-'PL 5'!J30</f>
        <v>-12</v>
      </c>
    </row>
    <row r="14" spans="1:9" ht="18.649999999999999" customHeight="1">
      <c r="A14" s="73" t="s">
        <v>86</v>
      </c>
      <c r="C14" s="40">
        <f>-'PL 5'!D27</f>
        <v>38462</v>
      </c>
      <c r="D14" s="9"/>
      <c r="E14" s="40">
        <f>-'PL 5'!F27</f>
        <v>29838</v>
      </c>
      <c r="F14" s="9"/>
      <c r="G14" s="40">
        <f>-'PL 5'!H27</f>
        <v>28781</v>
      </c>
      <c r="H14" s="9"/>
      <c r="I14" s="40">
        <f>-'PL 5'!J27</f>
        <v>19719</v>
      </c>
    </row>
    <row r="15" spans="1:9" ht="18.649999999999999" customHeight="1">
      <c r="A15" s="73" t="s">
        <v>110</v>
      </c>
      <c r="C15" s="9">
        <v>62112</v>
      </c>
      <c r="D15" s="9"/>
      <c r="E15" s="9">
        <v>60612</v>
      </c>
      <c r="F15" s="53"/>
      <c r="G15" s="53">
        <v>26292</v>
      </c>
      <c r="H15" s="53"/>
      <c r="I15" s="9">
        <v>24183</v>
      </c>
    </row>
    <row r="16" spans="1:9" ht="18.649999999999999" customHeight="1">
      <c r="A16" s="73" t="s">
        <v>157</v>
      </c>
      <c r="C16" s="9">
        <v>-5</v>
      </c>
      <c r="D16" s="9"/>
      <c r="E16" s="9">
        <v>-7</v>
      </c>
      <c r="F16" s="53"/>
      <c r="G16" s="53">
        <v>-3</v>
      </c>
      <c r="H16" s="53"/>
      <c r="I16" s="9">
        <v>-11</v>
      </c>
    </row>
    <row r="17" spans="1:9" ht="18.649999999999999" hidden="1" customHeight="1">
      <c r="A17" s="73" t="s">
        <v>111</v>
      </c>
      <c r="C17" s="9"/>
      <c r="D17" s="9"/>
      <c r="E17" s="59">
        <v>0</v>
      </c>
      <c r="F17" s="53"/>
      <c r="G17" s="9"/>
      <c r="H17" s="53"/>
      <c r="I17" s="59">
        <v>0</v>
      </c>
    </row>
    <row r="18" spans="1:9" ht="18.649999999999999" hidden="1" customHeight="1">
      <c r="A18" s="73" t="s">
        <v>155</v>
      </c>
      <c r="C18" s="9"/>
      <c r="D18" s="9"/>
      <c r="E18" s="59">
        <v>0</v>
      </c>
      <c r="F18" s="53"/>
      <c r="G18" s="9"/>
      <c r="H18" s="5"/>
      <c r="I18" s="59">
        <v>0</v>
      </c>
    </row>
    <row r="19" spans="1:9" ht="18.649999999999999" hidden="1" customHeight="1">
      <c r="A19" s="73" t="s">
        <v>153</v>
      </c>
      <c r="C19" s="9"/>
      <c r="D19" s="9"/>
      <c r="E19" s="59">
        <v>0</v>
      </c>
      <c r="F19" s="53"/>
      <c r="G19" s="9"/>
      <c r="H19" s="5"/>
      <c r="I19" s="59">
        <v>0</v>
      </c>
    </row>
    <row r="20" spans="1:9" ht="16.5" hidden="1" customHeight="1">
      <c r="A20" s="73" t="s">
        <v>162</v>
      </c>
      <c r="C20" s="9"/>
      <c r="D20" s="9"/>
      <c r="E20" s="59">
        <v>0</v>
      </c>
      <c r="F20" s="9"/>
      <c r="G20" s="9"/>
      <c r="H20" s="9"/>
      <c r="I20" s="59">
        <v>0</v>
      </c>
    </row>
    <row r="21" spans="1:9" ht="16.5" hidden="1" customHeight="1">
      <c r="A21" s="73" t="s">
        <v>112</v>
      </c>
      <c r="C21" s="9"/>
      <c r="D21" s="9"/>
      <c r="E21" s="59">
        <v>0</v>
      </c>
      <c r="F21" s="9"/>
      <c r="G21" s="9"/>
      <c r="H21" s="9"/>
      <c r="I21" s="59">
        <v>0</v>
      </c>
    </row>
    <row r="22" spans="1:9" ht="16.5" hidden="1" customHeight="1">
      <c r="A22" s="73" t="s">
        <v>113</v>
      </c>
      <c r="C22" s="9"/>
      <c r="D22" s="9"/>
      <c r="E22" s="59">
        <v>0</v>
      </c>
      <c r="F22" s="9"/>
      <c r="G22" s="9"/>
      <c r="H22" s="9"/>
      <c r="I22" s="59">
        <v>0</v>
      </c>
    </row>
    <row r="23" spans="1:9" ht="16.5" hidden="1" customHeight="1">
      <c r="A23" s="73" t="s">
        <v>153</v>
      </c>
      <c r="C23" s="9"/>
      <c r="D23" s="9"/>
      <c r="E23" s="59">
        <v>0</v>
      </c>
      <c r="F23" s="9"/>
      <c r="G23" s="9"/>
      <c r="H23" s="9"/>
      <c r="I23" s="59">
        <v>0</v>
      </c>
    </row>
    <row r="24" spans="1:9" ht="18.649999999999999" hidden="1" customHeight="1">
      <c r="A24" s="73" t="s">
        <v>158</v>
      </c>
      <c r="C24" s="9"/>
      <c r="D24" s="9"/>
      <c r="E24" s="59">
        <v>0</v>
      </c>
      <c r="F24" s="53"/>
      <c r="G24" s="9"/>
      <c r="H24" s="5"/>
      <c r="I24" s="59">
        <v>0</v>
      </c>
    </row>
    <row r="25" spans="1:9" ht="18.649999999999999" hidden="1" customHeight="1">
      <c r="A25" s="73" t="s">
        <v>154</v>
      </c>
      <c r="C25" s="9"/>
      <c r="D25" s="9"/>
      <c r="E25" s="59">
        <v>0</v>
      </c>
      <c r="F25" s="53"/>
      <c r="G25" s="9"/>
      <c r="H25" s="5"/>
      <c r="I25" s="59">
        <v>0</v>
      </c>
    </row>
    <row r="26" spans="1:9" ht="18.649999999999999" hidden="1" customHeight="1">
      <c r="A26" s="73" t="s">
        <v>197</v>
      </c>
      <c r="C26" s="9"/>
      <c r="D26" s="9"/>
      <c r="E26" s="59">
        <v>0</v>
      </c>
      <c r="F26" s="53"/>
      <c r="G26" s="53"/>
      <c r="H26" s="5"/>
      <c r="I26" s="59">
        <v>0</v>
      </c>
    </row>
    <row r="27" spans="1:9" ht="18.649999999999999" customHeight="1">
      <c r="A27" s="73" t="s">
        <v>162</v>
      </c>
      <c r="C27" s="9">
        <v>-84</v>
      </c>
      <c r="D27" s="9"/>
      <c r="E27" s="9">
        <v>-16</v>
      </c>
      <c r="F27" s="53"/>
      <c r="G27" s="5">
        <v>0</v>
      </c>
      <c r="H27" s="53"/>
      <c r="I27" s="9">
        <v>0</v>
      </c>
    </row>
    <row r="28" spans="1:9" ht="18.649999999999999" hidden="1" customHeight="1">
      <c r="A28" s="73" t="s">
        <v>112</v>
      </c>
      <c r="C28" s="9"/>
      <c r="D28" s="9"/>
      <c r="E28" s="59">
        <v>0</v>
      </c>
      <c r="F28" s="53"/>
      <c r="G28" s="5"/>
      <c r="H28" s="5"/>
      <c r="I28" s="59">
        <v>0</v>
      </c>
    </row>
    <row r="29" spans="1:9" ht="18.649999999999999" hidden="1" customHeight="1">
      <c r="A29" s="73" t="s">
        <v>113</v>
      </c>
      <c r="C29" s="9"/>
      <c r="D29" s="12"/>
      <c r="E29" s="59">
        <v>0</v>
      </c>
      <c r="F29" s="57"/>
      <c r="G29" s="9"/>
      <c r="H29" s="53"/>
      <c r="I29" s="59">
        <v>0</v>
      </c>
    </row>
    <row r="30" spans="1:9" ht="18.649999999999999" customHeight="1">
      <c r="A30" s="109" t="s">
        <v>249</v>
      </c>
      <c r="C30" s="9">
        <v>1115</v>
      </c>
      <c r="D30" s="9"/>
      <c r="E30" s="9">
        <v>834</v>
      </c>
      <c r="F30" s="53"/>
      <c r="G30" s="53">
        <v>685</v>
      </c>
      <c r="H30" s="57"/>
      <c r="I30" s="9">
        <v>420</v>
      </c>
    </row>
    <row r="31" spans="1:9" ht="16.5" hidden="1" customHeight="1">
      <c r="A31" s="73" t="s">
        <v>114</v>
      </c>
      <c r="C31" s="9"/>
      <c r="D31" s="9"/>
      <c r="E31" s="9">
        <v>0</v>
      </c>
      <c r="F31" s="53"/>
      <c r="G31" s="53"/>
      <c r="H31" s="53"/>
      <c r="I31" s="9">
        <v>0</v>
      </c>
    </row>
    <row r="32" spans="1:9" ht="18.649999999999999" customHeight="1">
      <c r="A32" s="73" t="s">
        <v>238</v>
      </c>
      <c r="C32" s="9">
        <v>78</v>
      </c>
      <c r="D32" s="9"/>
      <c r="E32" s="9">
        <v>-11</v>
      </c>
      <c r="F32" s="53"/>
      <c r="G32" s="53">
        <v>15</v>
      </c>
      <c r="H32" s="53"/>
      <c r="I32" s="9">
        <v>49</v>
      </c>
    </row>
    <row r="33" spans="1:9" ht="18.649999999999999" customHeight="1">
      <c r="A33" s="73" t="s">
        <v>243</v>
      </c>
      <c r="C33" s="9">
        <v>-2</v>
      </c>
      <c r="D33" s="9"/>
      <c r="E33" s="9">
        <v>0</v>
      </c>
      <c r="F33" s="53"/>
      <c r="G33" s="5">
        <v>0</v>
      </c>
      <c r="H33" s="53"/>
      <c r="I33" s="9">
        <v>0</v>
      </c>
    </row>
    <row r="34" spans="1:9" ht="18.649999999999999" hidden="1" customHeight="1">
      <c r="A34" s="73" t="s">
        <v>115</v>
      </c>
      <c r="C34" s="9"/>
      <c r="D34" s="9"/>
      <c r="E34" s="59">
        <v>0</v>
      </c>
      <c r="F34" s="53"/>
      <c r="G34" s="5"/>
      <c r="H34" s="53"/>
      <c r="I34" s="9"/>
    </row>
    <row r="35" spans="1:9" ht="18.649999999999999" customHeight="1">
      <c r="A35" s="73" t="s">
        <v>239</v>
      </c>
      <c r="C35" s="9">
        <v>1200</v>
      </c>
      <c r="D35" s="9"/>
      <c r="E35" s="9">
        <v>859</v>
      </c>
      <c r="F35" s="53"/>
      <c r="G35" s="53">
        <v>117</v>
      </c>
      <c r="H35" s="53"/>
      <c r="I35" s="9">
        <v>250</v>
      </c>
    </row>
    <row r="36" spans="1:9" ht="18.649999999999999" customHeight="1">
      <c r="A36" s="73" t="s">
        <v>116</v>
      </c>
      <c r="C36" s="9">
        <v>8</v>
      </c>
      <c r="D36" s="9"/>
      <c r="E36" s="9">
        <v>1</v>
      </c>
      <c r="F36" s="53"/>
      <c r="G36" s="5">
        <v>0</v>
      </c>
      <c r="H36" s="5"/>
      <c r="I36" s="9">
        <v>1</v>
      </c>
    </row>
    <row r="37" spans="1:9" ht="16.5" hidden="1" customHeight="1">
      <c r="A37" s="73" t="s">
        <v>117</v>
      </c>
      <c r="C37" s="10"/>
      <c r="D37" s="9"/>
      <c r="E37" s="2">
        <v>0</v>
      </c>
      <c r="F37" s="53"/>
      <c r="G37" s="53"/>
      <c r="H37" s="53"/>
      <c r="I37" s="9">
        <v>0</v>
      </c>
    </row>
    <row r="38" spans="1:9" ht="18.649999999999999" customHeight="1">
      <c r="A38" s="73" t="s">
        <v>118</v>
      </c>
      <c r="C38" s="9">
        <v>424</v>
      </c>
      <c r="D38" s="9"/>
      <c r="E38" s="9">
        <v>0</v>
      </c>
      <c r="F38" s="53"/>
      <c r="G38" s="5">
        <v>0</v>
      </c>
      <c r="H38" s="53"/>
      <c r="I38" s="9">
        <v>0</v>
      </c>
    </row>
    <row r="39" spans="1:9" ht="18.649999999999999" customHeight="1">
      <c r="A39" s="73" t="s">
        <v>181</v>
      </c>
      <c r="C39" s="23">
        <v>-1</v>
      </c>
      <c r="D39" s="9"/>
      <c r="E39" s="23">
        <v>-1678</v>
      </c>
      <c r="F39" s="53"/>
      <c r="G39" s="54">
        <v>-877</v>
      </c>
      <c r="H39" s="53"/>
      <c r="I39" s="23">
        <v>-2302</v>
      </c>
    </row>
    <row r="40" spans="1:9" ht="18.649999999999999" customHeight="1">
      <c r="C40" s="39">
        <f>SUM(C11:C39)</f>
        <v>200818</v>
      </c>
      <c r="D40" s="9"/>
      <c r="E40" s="39">
        <f>SUM(E11:E39)</f>
        <v>150682</v>
      </c>
      <c r="F40" s="9"/>
      <c r="G40" s="39">
        <f>SUM(G11:G39)</f>
        <v>96937</v>
      </c>
      <c r="H40" s="9">
        <v>0</v>
      </c>
      <c r="I40" s="39">
        <f>SUM(I11:I39)</f>
        <v>43591</v>
      </c>
    </row>
    <row r="41" spans="1:9" ht="18.649999999999999" customHeight="1">
      <c r="A41" s="115" t="s">
        <v>119</v>
      </c>
      <c r="C41" s="9"/>
      <c r="D41" s="9"/>
      <c r="E41" s="9"/>
      <c r="F41" s="9"/>
      <c r="G41" s="9"/>
      <c r="H41" s="9"/>
      <c r="I41" s="9"/>
    </row>
    <row r="42" spans="1:9" ht="18.649999999999999" customHeight="1">
      <c r="A42" s="73" t="s">
        <v>12</v>
      </c>
      <c r="C42" s="25">
        <v>-4747</v>
      </c>
      <c r="D42" s="9"/>
      <c r="E42" s="25">
        <v>-1793</v>
      </c>
      <c r="F42" s="53"/>
      <c r="G42" s="13">
        <v>-3977</v>
      </c>
      <c r="H42" s="53"/>
      <c r="I42" s="25">
        <v>-2276</v>
      </c>
    </row>
    <row r="43" spans="1:9" s="83" customFormat="1" ht="18.649999999999999" customHeight="1">
      <c r="A43" s="73" t="s">
        <v>120</v>
      </c>
      <c r="B43" s="73"/>
      <c r="C43" s="25">
        <v>918</v>
      </c>
      <c r="D43" s="9"/>
      <c r="E43" s="25">
        <v>1189</v>
      </c>
      <c r="F43" s="53"/>
      <c r="G43" s="25">
        <v>1017</v>
      </c>
      <c r="H43" s="53"/>
      <c r="I43" s="25">
        <v>150</v>
      </c>
    </row>
    <row r="44" spans="1:9" ht="18.649999999999999" customHeight="1">
      <c r="A44" s="73" t="s">
        <v>14</v>
      </c>
      <c r="C44" s="25">
        <v>-22621</v>
      </c>
      <c r="D44" s="9"/>
      <c r="E44" s="25">
        <v>-54608</v>
      </c>
      <c r="F44" s="53"/>
      <c r="G44" s="13">
        <v>-1334</v>
      </c>
      <c r="H44" s="53"/>
      <c r="I44" s="25">
        <v>-99</v>
      </c>
    </row>
    <row r="45" spans="1:9" ht="18.649999999999999" customHeight="1">
      <c r="A45" s="73" t="s">
        <v>176</v>
      </c>
      <c r="C45" s="25">
        <v>-28956</v>
      </c>
      <c r="D45" s="9"/>
      <c r="E45" s="25">
        <v>3360</v>
      </c>
      <c r="F45" s="53"/>
      <c r="G45" s="13">
        <v>-29719</v>
      </c>
      <c r="H45" s="53"/>
      <c r="I45" s="25">
        <v>39</v>
      </c>
    </row>
    <row r="46" spans="1:9" ht="18.649999999999999" customHeight="1">
      <c r="A46" s="73" t="s">
        <v>16</v>
      </c>
      <c r="C46" s="25">
        <v>3705</v>
      </c>
      <c r="D46" s="9"/>
      <c r="E46" s="25">
        <v>-9540</v>
      </c>
      <c r="F46" s="53"/>
      <c r="G46" s="5">
        <v>0</v>
      </c>
      <c r="H46" s="53"/>
      <c r="I46" s="25">
        <v>-599</v>
      </c>
    </row>
    <row r="47" spans="1:9" ht="18.649999999999999" hidden="1" customHeight="1">
      <c r="A47" s="73" t="s">
        <v>17</v>
      </c>
      <c r="C47" s="25">
        <v>0</v>
      </c>
      <c r="D47" s="9"/>
      <c r="E47" s="25">
        <v>0</v>
      </c>
      <c r="F47" s="53"/>
      <c r="G47" s="9"/>
      <c r="H47" s="53"/>
      <c r="I47" s="9">
        <v>0</v>
      </c>
    </row>
    <row r="48" spans="1:9" ht="18.649999999999999" customHeight="1">
      <c r="A48" s="73" t="s">
        <v>18</v>
      </c>
      <c r="C48" s="25">
        <v>10746</v>
      </c>
      <c r="D48" s="9"/>
      <c r="E48" s="25">
        <v>4106</v>
      </c>
      <c r="F48" s="53"/>
      <c r="G48" s="13">
        <v>10707</v>
      </c>
      <c r="H48" s="53"/>
      <c r="I48" s="25">
        <v>1671</v>
      </c>
    </row>
    <row r="49" spans="1:9" ht="18.649999999999999" customHeight="1">
      <c r="A49" s="73" t="s">
        <v>177</v>
      </c>
      <c r="C49" s="25">
        <v>-851</v>
      </c>
      <c r="D49" s="9"/>
      <c r="E49" s="25">
        <v>6971</v>
      </c>
      <c r="F49" s="53"/>
      <c r="G49" s="53">
        <v>-1181</v>
      </c>
      <c r="H49" s="53"/>
      <c r="I49" s="25">
        <v>6538</v>
      </c>
    </row>
    <row r="50" spans="1:9" ht="16.5" hidden="1" customHeight="1">
      <c r="A50" s="73" t="s">
        <v>30</v>
      </c>
      <c r="C50" s="25"/>
      <c r="D50" s="9"/>
      <c r="E50" s="25">
        <v>0</v>
      </c>
      <c r="F50" s="53"/>
      <c r="G50" s="9"/>
      <c r="H50" s="53"/>
      <c r="I50" s="9">
        <v>0</v>
      </c>
    </row>
    <row r="51" spans="1:9" ht="18.649999999999999" customHeight="1">
      <c r="A51" s="73" t="s">
        <v>31</v>
      </c>
      <c r="C51" s="25">
        <v>143</v>
      </c>
      <c r="D51" s="9"/>
      <c r="E51" s="25">
        <v>-2022</v>
      </c>
      <c r="F51" s="53"/>
      <c r="G51" s="13">
        <v>-5</v>
      </c>
      <c r="H51" s="53"/>
      <c r="I51" s="25">
        <v>-2049</v>
      </c>
    </row>
    <row r="52" spans="1:9" ht="18.649999999999999" customHeight="1">
      <c r="A52" s="73" t="s">
        <v>21</v>
      </c>
      <c r="C52" s="25">
        <v>0</v>
      </c>
      <c r="D52" s="9"/>
      <c r="E52" s="9">
        <v>100</v>
      </c>
      <c r="F52" s="9"/>
      <c r="G52" s="9">
        <v>0</v>
      </c>
      <c r="H52" s="9"/>
      <c r="I52" s="9">
        <v>0</v>
      </c>
    </row>
    <row r="53" spans="1:9" ht="18.649999999999999" customHeight="1">
      <c r="A53" s="73" t="s">
        <v>38</v>
      </c>
      <c r="C53" s="25">
        <v>-25386</v>
      </c>
      <c r="D53" s="9"/>
      <c r="E53" s="25">
        <v>-32563</v>
      </c>
      <c r="F53" s="53"/>
      <c r="G53" s="13">
        <v>-22387</v>
      </c>
      <c r="H53" s="53"/>
      <c r="I53" s="25">
        <v>-22696</v>
      </c>
    </row>
    <row r="54" spans="1:9" ht="18.649999999999999" customHeight="1">
      <c r="A54" s="73" t="s">
        <v>44</v>
      </c>
      <c r="C54" s="25">
        <v>-63494</v>
      </c>
      <c r="D54" s="9"/>
      <c r="E54" s="25">
        <v>35886</v>
      </c>
      <c r="F54" s="53"/>
      <c r="G54" s="13">
        <v>-18232</v>
      </c>
      <c r="H54" s="53"/>
      <c r="I54" s="25">
        <v>6533</v>
      </c>
    </row>
    <row r="55" spans="1:9" ht="18.649999999999999" hidden="1" customHeight="1">
      <c r="A55" s="73" t="s">
        <v>45</v>
      </c>
      <c r="C55" s="9"/>
      <c r="D55" s="9"/>
      <c r="E55" s="5">
        <v>0</v>
      </c>
      <c r="F55" s="5"/>
      <c r="G55" s="5"/>
      <c r="H55" s="5"/>
      <c r="I55" s="25">
        <v>0</v>
      </c>
    </row>
    <row r="56" spans="1:9" ht="18.649999999999999" hidden="1" customHeight="1">
      <c r="A56" s="73" t="s">
        <v>121</v>
      </c>
      <c r="C56" s="9"/>
      <c r="D56" s="9"/>
      <c r="E56" s="9">
        <v>0</v>
      </c>
      <c r="F56" s="53"/>
      <c r="G56" s="9"/>
      <c r="H56" s="53"/>
      <c r="I56" s="25">
        <v>0</v>
      </c>
    </row>
    <row r="57" spans="1:9" ht="18.649999999999999" customHeight="1">
      <c r="A57" s="73" t="s">
        <v>46</v>
      </c>
      <c r="C57" s="9">
        <v>2059</v>
      </c>
      <c r="D57" s="9"/>
      <c r="E57" s="9">
        <v>0</v>
      </c>
      <c r="F57" s="53"/>
      <c r="G57" s="9">
        <v>0</v>
      </c>
      <c r="H57" s="53"/>
      <c r="I57" s="25">
        <v>0</v>
      </c>
    </row>
    <row r="58" spans="1:9" ht="18.649999999999999" customHeight="1">
      <c r="A58" s="73" t="s">
        <v>47</v>
      </c>
      <c r="C58" s="25">
        <v>281</v>
      </c>
      <c r="D58" s="9"/>
      <c r="E58" s="25">
        <v>1654</v>
      </c>
      <c r="F58" s="53"/>
      <c r="G58" s="53">
        <v>-285</v>
      </c>
      <c r="H58" s="53"/>
      <c r="I58" s="9">
        <v>-61</v>
      </c>
    </row>
    <row r="59" spans="1:9" ht="18.649999999999999" hidden="1" customHeight="1">
      <c r="A59" s="73" t="s">
        <v>240</v>
      </c>
      <c r="C59" s="25"/>
      <c r="D59" s="9"/>
      <c r="E59" s="25">
        <v>0</v>
      </c>
      <c r="F59" s="53"/>
      <c r="G59" s="53"/>
      <c r="H59" s="53"/>
      <c r="I59" s="9">
        <v>0</v>
      </c>
    </row>
    <row r="60" spans="1:9" ht="18.649999999999999" hidden="1" customHeight="1">
      <c r="A60" s="73" t="s">
        <v>53</v>
      </c>
      <c r="C60" s="25"/>
      <c r="D60" s="9"/>
      <c r="E60" s="25">
        <v>0</v>
      </c>
      <c r="F60" s="53"/>
      <c r="G60" s="53"/>
      <c r="H60" s="53"/>
      <c r="I60" s="9">
        <v>0</v>
      </c>
    </row>
    <row r="61" spans="1:9" ht="18.649999999999999" customHeight="1">
      <c r="A61" s="73" t="s">
        <v>54</v>
      </c>
      <c r="C61" s="25">
        <v>-2059</v>
      </c>
      <c r="D61" s="25"/>
      <c r="E61" s="25">
        <v>0</v>
      </c>
      <c r="F61" s="13"/>
      <c r="G61" s="5">
        <v>0</v>
      </c>
      <c r="H61" s="13"/>
      <c r="I61" s="25">
        <v>0</v>
      </c>
    </row>
    <row r="62" spans="1:9" ht="18.649999999999999" customHeight="1">
      <c r="A62" s="73" t="s">
        <v>55</v>
      </c>
      <c r="C62" s="60">
        <v>859</v>
      </c>
      <c r="D62" s="9"/>
      <c r="E62" s="60">
        <v>790</v>
      </c>
      <c r="F62" s="53"/>
      <c r="G62" s="65">
        <v>0</v>
      </c>
      <c r="H62" s="53"/>
      <c r="I62" s="60">
        <v>-519</v>
      </c>
    </row>
    <row r="63" spans="1:9" ht="18.649999999999999" customHeight="1">
      <c r="A63" s="73" t="s">
        <v>122</v>
      </c>
      <c r="C63" s="38">
        <f>SUM(C40:C62)</f>
        <v>71415</v>
      </c>
      <c r="D63" s="25"/>
      <c r="E63" s="38">
        <f>SUM(E40:E62)</f>
        <v>104212</v>
      </c>
      <c r="F63" s="9"/>
      <c r="G63" s="38">
        <f>SUM(G40:G62)</f>
        <v>31541</v>
      </c>
      <c r="H63" s="25"/>
      <c r="I63" s="42">
        <f>SUM(I40:I62)</f>
        <v>30223</v>
      </c>
    </row>
    <row r="64" spans="1:9" ht="18.649999999999999" customHeight="1">
      <c r="A64" s="73" t="s">
        <v>123</v>
      </c>
      <c r="C64" s="9">
        <v>-35315</v>
      </c>
      <c r="D64" s="9"/>
      <c r="E64" s="9">
        <v>-40636</v>
      </c>
      <c r="F64" s="53"/>
      <c r="G64" s="53">
        <v>-26062</v>
      </c>
      <c r="H64" s="53"/>
      <c r="I64" s="9">
        <v>-24780</v>
      </c>
    </row>
    <row r="65" spans="1:9" ht="18.649999999999999" customHeight="1">
      <c r="A65" s="73" t="s">
        <v>169</v>
      </c>
      <c r="C65" s="9">
        <v>0</v>
      </c>
      <c r="D65" s="9"/>
      <c r="E65" s="9">
        <v>2029</v>
      </c>
      <c r="F65" s="9"/>
      <c r="G65" s="9">
        <v>0</v>
      </c>
      <c r="H65" s="9"/>
      <c r="I65" s="9">
        <v>2029</v>
      </c>
    </row>
    <row r="66" spans="1:9" ht="18.649999999999999" customHeight="1">
      <c r="A66" s="73" t="s">
        <v>191</v>
      </c>
      <c r="C66" s="9">
        <v>-341</v>
      </c>
      <c r="D66" s="9"/>
      <c r="E66" s="9">
        <v>-544</v>
      </c>
      <c r="F66" s="53"/>
      <c r="G66" s="53">
        <v>-60</v>
      </c>
      <c r="H66" s="53"/>
      <c r="I66" s="9">
        <v>-126</v>
      </c>
    </row>
    <row r="67" spans="1:9" ht="18.649999999999999" customHeight="1">
      <c r="A67" s="83" t="s">
        <v>241</v>
      </c>
      <c r="C67" s="66">
        <f>SUM(C63:C66)</f>
        <v>35759</v>
      </c>
      <c r="D67" s="67"/>
      <c r="E67" s="66">
        <f>SUM(E63:E66)</f>
        <v>65061</v>
      </c>
      <c r="F67" s="67"/>
      <c r="G67" s="66">
        <f>SUM(G63:G66)</f>
        <v>5419</v>
      </c>
      <c r="H67" s="67">
        <v>0</v>
      </c>
      <c r="I67" s="66">
        <f>SUM(I63:I66)</f>
        <v>7346</v>
      </c>
    </row>
    <row r="68" spans="1:9" ht="19.5" customHeight="1">
      <c r="D68" s="109"/>
      <c r="F68" s="109"/>
      <c r="H68" s="109">
        <v>0</v>
      </c>
    </row>
    <row r="69" spans="1:9" s="69" customFormat="1" ht="19.5" customHeight="1">
      <c r="A69" s="69" t="s">
        <v>0</v>
      </c>
      <c r="C69" s="106"/>
      <c r="E69" s="106"/>
      <c r="G69" s="106"/>
      <c r="I69" s="106"/>
    </row>
    <row r="70" spans="1:9" s="107" customFormat="1" ht="19.5" customHeight="1">
      <c r="A70" s="107" t="s">
        <v>108</v>
      </c>
      <c r="C70" s="108"/>
      <c r="E70" s="108"/>
      <c r="G70" s="108"/>
      <c r="I70" s="108"/>
    </row>
    <row r="71" spans="1:9" s="83" customFormat="1" ht="15.65" customHeight="1">
      <c r="C71" s="116"/>
      <c r="E71" s="116"/>
      <c r="G71" s="116"/>
      <c r="I71" s="116"/>
    </row>
    <row r="72" spans="1:9" s="78" customFormat="1" ht="18.649999999999999" customHeight="1">
      <c r="C72" s="109"/>
      <c r="D72" s="80" t="s">
        <v>2</v>
      </c>
      <c r="E72" s="109"/>
      <c r="F72" s="73"/>
      <c r="G72" s="111"/>
      <c r="H72" s="80" t="s">
        <v>3</v>
      </c>
      <c r="I72" s="111"/>
    </row>
    <row r="73" spans="1:9" s="80" customFormat="1" ht="18.649999999999999" customHeight="1">
      <c r="C73" s="111"/>
      <c r="D73" s="80" t="s">
        <v>4</v>
      </c>
      <c r="E73" s="111"/>
      <c r="G73" s="111"/>
      <c r="H73" s="80" t="s">
        <v>4</v>
      </c>
      <c r="I73" s="111"/>
    </row>
    <row r="74" spans="1:9" s="80" customFormat="1" ht="18.649999999999999" customHeight="1">
      <c r="C74" s="152" t="s">
        <v>74</v>
      </c>
      <c r="D74" s="152"/>
      <c r="E74" s="152"/>
      <c r="G74" s="152" t="s">
        <v>74</v>
      </c>
      <c r="H74" s="152"/>
      <c r="I74" s="152"/>
    </row>
    <row r="75" spans="1:9" s="80" customFormat="1" ht="18.649999999999999" customHeight="1">
      <c r="C75" s="151" t="s">
        <v>222</v>
      </c>
      <c r="D75" s="151"/>
      <c r="E75" s="151"/>
      <c r="G75" s="151" t="s">
        <v>222</v>
      </c>
      <c r="H75" s="151"/>
      <c r="I75" s="151"/>
    </row>
    <row r="76" spans="1:9" s="78" customFormat="1" ht="18.649999999999999" customHeight="1">
      <c r="B76" s="113"/>
      <c r="C76" s="78">
        <v>2026</v>
      </c>
      <c r="E76" s="78">
        <v>2025</v>
      </c>
      <c r="G76" s="78">
        <v>2026</v>
      </c>
      <c r="I76" s="78">
        <v>2025</v>
      </c>
    </row>
    <row r="77" spans="1:9" s="78" customFormat="1" ht="18.649999999999999" customHeight="1">
      <c r="B77" s="113"/>
      <c r="C77" s="157" t="s">
        <v>9</v>
      </c>
      <c r="D77" s="157"/>
      <c r="E77" s="157"/>
      <c r="F77" s="157"/>
      <c r="G77" s="157"/>
      <c r="H77" s="157"/>
      <c r="I77" s="157"/>
    </row>
    <row r="78" spans="1:9" ht="18.649999999999999" customHeight="1">
      <c r="A78" s="114" t="s">
        <v>124</v>
      </c>
      <c r="C78" s="117"/>
      <c r="D78" s="117"/>
      <c r="E78" s="117"/>
      <c r="F78" s="117"/>
      <c r="G78" s="117"/>
      <c r="H78" s="36"/>
      <c r="I78" s="117"/>
    </row>
    <row r="79" spans="1:9" ht="18.649999999999999" customHeight="1">
      <c r="A79" s="73" t="s">
        <v>251</v>
      </c>
      <c r="C79" s="9">
        <v>0</v>
      </c>
      <c r="D79" s="9"/>
      <c r="E79" s="9">
        <v>0</v>
      </c>
      <c r="F79" s="53"/>
      <c r="G79" s="9">
        <v>-12730</v>
      </c>
      <c r="H79" s="53"/>
      <c r="I79" s="25">
        <v>-2220</v>
      </c>
    </row>
    <row r="80" spans="1:9" ht="18.649999999999999" customHeight="1">
      <c r="A80" s="73" t="s">
        <v>193</v>
      </c>
      <c r="C80" s="9">
        <v>0</v>
      </c>
      <c r="D80" s="9"/>
      <c r="E80" s="9">
        <v>0</v>
      </c>
      <c r="F80" s="53"/>
      <c r="G80" s="9">
        <v>11500</v>
      </c>
      <c r="H80" s="53"/>
      <c r="I80" s="25">
        <v>18000</v>
      </c>
    </row>
    <row r="81" spans="1:9" ht="18.649999999999999" hidden="1" customHeight="1">
      <c r="A81" s="73" t="s">
        <v>125</v>
      </c>
      <c r="C81" s="9"/>
      <c r="D81" s="9"/>
      <c r="E81" s="9"/>
      <c r="F81" s="53"/>
      <c r="G81" s="9"/>
      <c r="H81" s="53"/>
      <c r="I81" s="9"/>
    </row>
    <row r="82" spans="1:9" ht="18.649999999999999" hidden="1" customHeight="1">
      <c r="A82" s="73" t="s">
        <v>126</v>
      </c>
      <c r="C82" s="9"/>
      <c r="D82" s="9"/>
      <c r="E82" s="9"/>
      <c r="F82" s="53"/>
      <c r="G82" s="13"/>
      <c r="H82" s="53"/>
      <c r="I82" s="2"/>
    </row>
    <row r="83" spans="1:9" ht="18.649999999999999" hidden="1" customHeight="1">
      <c r="A83" s="73" t="s">
        <v>127</v>
      </c>
      <c r="C83" s="9"/>
      <c r="D83" s="9"/>
      <c r="E83" s="9">
        <v>0</v>
      </c>
      <c r="F83" s="53"/>
      <c r="G83" s="9"/>
      <c r="H83" s="53"/>
      <c r="I83" s="9">
        <v>0</v>
      </c>
    </row>
    <row r="84" spans="1:9" ht="18.649999999999999" hidden="1" customHeight="1">
      <c r="A84" s="73" t="s">
        <v>128</v>
      </c>
      <c r="C84" s="9"/>
      <c r="D84" s="9"/>
      <c r="E84" s="9"/>
      <c r="F84" s="53"/>
      <c r="G84" s="53"/>
      <c r="H84" s="53"/>
      <c r="I84" s="9"/>
    </row>
    <row r="85" spans="1:9" ht="18.649999999999999" customHeight="1">
      <c r="A85" s="73" t="s">
        <v>129</v>
      </c>
      <c r="C85" s="9">
        <v>-17060</v>
      </c>
      <c r="D85" s="9"/>
      <c r="E85" s="9">
        <v>-125941</v>
      </c>
      <c r="F85" s="53"/>
      <c r="G85" s="13">
        <v>-9600</v>
      </c>
      <c r="H85" s="53"/>
      <c r="I85" s="25">
        <v>-110883</v>
      </c>
    </row>
    <row r="86" spans="1:9" ht="18.649999999999999" hidden="1" customHeight="1">
      <c r="A86" s="73" t="s">
        <v>164</v>
      </c>
      <c r="C86" s="9"/>
      <c r="D86" s="9"/>
      <c r="E86" s="9">
        <v>0</v>
      </c>
      <c r="F86" s="53"/>
      <c r="G86" s="13"/>
      <c r="H86" s="53"/>
      <c r="I86" s="9">
        <v>0</v>
      </c>
    </row>
    <row r="87" spans="1:9" ht="18.649999999999999" customHeight="1">
      <c r="A87" s="73" t="s">
        <v>130</v>
      </c>
      <c r="C87" s="9">
        <v>-71</v>
      </c>
      <c r="D87" s="9"/>
      <c r="E87" s="9">
        <v>-4272</v>
      </c>
      <c r="F87" s="53"/>
      <c r="G87" s="13">
        <v>-36</v>
      </c>
      <c r="H87" s="53"/>
      <c r="I87" s="25">
        <v>-2950</v>
      </c>
    </row>
    <row r="88" spans="1:9" ht="18.649999999999999" customHeight="1">
      <c r="A88" s="73" t="s">
        <v>131</v>
      </c>
      <c r="C88" s="9">
        <v>241</v>
      </c>
      <c r="D88" s="9"/>
      <c r="E88" s="9">
        <v>335</v>
      </c>
      <c r="F88" s="53"/>
      <c r="G88" s="13">
        <v>46</v>
      </c>
      <c r="H88" s="53"/>
      <c r="I88" s="25">
        <v>149</v>
      </c>
    </row>
    <row r="89" spans="1:9" ht="18.649999999999999" customHeight="1">
      <c r="A89" s="73" t="s">
        <v>132</v>
      </c>
      <c r="C89" s="9">
        <v>2</v>
      </c>
      <c r="D89" s="9"/>
      <c r="E89" s="9">
        <v>0</v>
      </c>
      <c r="F89" s="53"/>
      <c r="G89" s="5">
        <v>0</v>
      </c>
      <c r="H89" s="5"/>
      <c r="I89" s="5">
        <v>0</v>
      </c>
    </row>
    <row r="90" spans="1:9" ht="18.649999999999999" customHeight="1">
      <c r="A90" s="73" t="s">
        <v>133</v>
      </c>
      <c r="C90" s="23">
        <v>1</v>
      </c>
      <c r="D90" s="9"/>
      <c r="E90" s="23">
        <v>0</v>
      </c>
      <c r="F90" s="53"/>
      <c r="G90" s="25">
        <v>174</v>
      </c>
      <c r="H90" s="53"/>
      <c r="I90" s="25">
        <v>829</v>
      </c>
    </row>
    <row r="91" spans="1:9" ht="18.649999999999999" customHeight="1">
      <c r="A91" s="83" t="s">
        <v>134</v>
      </c>
      <c r="C91" s="66">
        <f>SUM(C79:C90)</f>
        <v>-16887</v>
      </c>
      <c r="D91" s="67"/>
      <c r="E91" s="66">
        <f>SUM(E79:E90)</f>
        <v>-129878</v>
      </c>
      <c r="F91" s="67"/>
      <c r="G91" s="66">
        <f>SUM(G79:G90)</f>
        <v>-10646</v>
      </c>
      <c r="H91" s="67">
        <v>-58700</v>
      </c>
      <c r="I91" s="66">
        <f>SUM(I78:I90)</f>
        <v>-97075</v>
      </c>
    </row>
    <row r="92" spans="1:9" ht="13.5" customHeight="1">
      <c r="A92" s="83"/>
      <c r="C92" s="25"/>
      <c r="D92" s="9"/>
      <c r="E92" s="25"/>
      <c r="F92" s="9"/>
      <c r="G92" s="25"/>
      <c r="H92" s="25"/>
      <c r="I92" s="25"/>
    </row>
    <row r="93" spans="1:9" ht="18.649999999999999" customHeight="1">
      <c r="A93" s="114" t="s">
        <v>135</v>
      </c>
      <c r="C93" s="25"/>
      <c r="D93" s="9"/>
      <c r="E93" s="25"/>
      <c r="F93" s="9"/>
      <c r="G93" s="25"/>
      <c r="H93" s="25">
        <v>109300</v>
      </c>
      <c r="I93" s="25"/>
    </row>
    <row r="94" spans="1:9" ht="18.649999999999999" customHeight="1">
      <c r="A94" s="73" t="s">
        <v>244</v>
      </c>
      <c r="C94" s="25"/>
      <c r="D94" s="25"/>
      <c r="E94" s="97"/>
      <c r="F94" s="97"/>
      <c r="G94" s="97"/>
      <c r="H94" s="97"/>
      <c r="I94" s="97"/>
    </row>
    <row r="95" spans="1:9" ht="18.649999999999999" customHeight="1">
      <c r="A95" s="73" t="s">
        <v>136</v>
      </c>
      <c r="C95" s="25">
        <v>-837</v>
      </c>
      <c r="D95" s="25"/>
      <c r="E95" s="25">
        <v>93442</v>
      </c>
      <c r="F95" s="13"/>
      <c r="G95" s="13">
        <v>-10837</v>
      </c>
      <c r="H95" s="13"/>
      <c r="I95" s="25">
        <v>93391</v>
      </c>
    </row>
    <row r="96" spans="1:9" ht="18.649999999999999" customHeight="1">
      <c r="A96" s="73" t="s">
        <v>137</v>
      </c>
      <c r="C96" s="9">
        <v>0</v>
      </c>
      <c r="D96" s="25"/>
      <c r="E96" s="9">
        <v>0</v>
      </c>
      <c r="F96" s="13"/>
      <c r="G96" s="9">
        <v>35000</v>
      </c>
      <c r="H96" s="13"/>
      <c r="I96" s="25">
        <v>43500</v>
      </c>
    </row>
    <row r="97" spans="1:9" ht="18.649999999999999" customHeight="1">
      <c r="A97" s="73" t="s">
        <v>138</v>
      </c>
      <c r="C97" s="9">
        <v>0</v>
      </c>
      <c r="D97" s="25"/>
      <c r="E97" s="9">
        <v>0</v>
      </c>
      <c r="F97" s="13"/>
      <c r="G97" s="9">
        <v>-3000</v>
      </c>
      <c r="H97" s="13"/>
      <c r="I97" s="25">
        <v>-50100</v>
      </c>
    </row>
    <row r="98" spans="1:9" ht="18.649999999999999" customHeight="1">
      <c r="A98" s="73" t="s">
        <v>160</v>
      </c>
      <c r="C98" s="25">
        <v>8350</v>
      </c>
      <c r="D98" s="25"/>
      <c r="E98" s="25">
        <v>55560</v>
      </c>
      <c r="F98" s="13"/>
      <c r="G98" s="9">
        <v>0</v>
      </c>
      <c r="H98" s="13"/>
      <c r="I98" s="25">
        <v>36100</v>
      </c>
    </row>
    <row r="99" spans="1:9" ht="18.649999999999999" customHeight="1">
      <c r="A99" s="73" t="s">
        <v>161</v>
      </c>
      <c r="C99" s="25">
        <v>-40809</v>
      </c>
      <c r="D99" s="25"/>
      <c r="E99" s="25">
        <v>-50740</v>
      </c>
      <c r="F99" s="13"/>
      <c r="G99" s="13">
        <v>-13260</v>
      </c>
      <c r="H99" s="13"/>
      <c r="I99" s="25">
        <v>-14853</v>
      </c>
    </row>
    <row r="100" spans="1:9" ht="18.649999999999999" customHeight="1">
      <c r="A100" s="73" t="s">
        <v>139</v>
      </c>
      <c r="C100" s="25">
        <v>-5404</v>
      </c>
      <c r="D100" s="25"/>
      <c r="E100" s="25">
        <v>-18793</v>
      </c>
      <c r="F100" s="13"/>
      <c r="G100" s="13">
        <v>-3264</v>
      </c>
      <c r="H100" s="13"/>
      <c r="I100" s="25">
        <v>-3082</v>
      </c>
    </row>
    <row r="101" spans="1:9" ht="18.649999999999999" customHeight="1">
      <c r="A101" s="73" t="s">
        <v>165</v>
      </c>
      <c r="C101" s="25">
        <v>0</v>
      </c>
      <c r="D101" s="25"/>
      <c r="E101" s="25">
        <v>296240</v>
      </c>
      <c r="F101" s="25"/>
      <c r="G101" s="25">
        <v>0</v>
      </c>
      <c r="H101" s="25"/>
      <c r="I101" s="25">
        <v>296240</v>
      </c>
    </row>
    <row r="102" spans="1:9" ht="18.649999999999999" customHeight="1">
      <c r="A102" s="73" t="s">
        <v>166</v>
      </c>
      <c r="C102" s="25">
        <v>0</v>
      </c>
      <c r="D102" s="25"/>
      <c r="E102" s="25">
        <v>-300000</v>
      </c>
      <c r="F102" s="25"/>
      <c r="G102" s="25">
        <v>0</v>
      </c>
      <c r="H102" s="25"/>
      <c r="I102" s="25">
        <v>-300000</v>
      </c>
    </row>
    <row r="103" spans="1:9" ht="18.649999999999999" hidden="1" customHeight="1">
      <c r="A103" s="73" t="s">
        <v>182</v>
      </c>
      <c r="C103" s="25"/>
      <c r="D103" s="25"/>
      <c r="E103" s="25">
        <v>0</v>
      </c>
      <c r="F103" s="25"/>
      <c r="G103" s="25"/>
      <c r="H103" s="25"/>
      <c r="I103" s="25">
        <v>0</v>
      </c>
    </row>
    <row r="104" spans="1:9" ht="18.649999999999999" customHeight="1">
      <c r="A104" s="83" t="s">
        <v>242</v>
      </c>
      <c r="C104" s="66">
        <f>SUM(C94:C103)</f>
        <v>-38700</v>
      </c>
      <c r="D104" s="67"/>
      <c r="E104" s="66">
        <f>SUM(E94:E103)</f>
        <v>75709</v>
      </c>
      <c r="F104" s="67"/>
      <c r="G104" s="66">
        <f>SUM(G94:G103)</f>
        <v>4639</v>
      </c>
      <c r="H104" s="67">
        <v>0</v>
      </c>
      <c r="I104" s="66">
        <f>SUM(I94:I103)</f>
        <v>101196</v>
      </c>
    </row>
    <row r="105" spans="1:9" ht="13.5" customHeight="1">
      <c r="A105" s="83"/>
      <c r="C105" s="25"/>
      <c r="D105" s="9"/>
      <c r="E105" s="25"/>
      <c r="F105" s="9"/>
      <c r="G105" s="25"/>
      <c r="H105" s="25">
        <v>2874</v>
      </c>
      <c r="I105" s="25"/>
    </row>
    <row r="106" spans="1:9" ht="18.649999999999999" customHeight="1">
      <c r="A106" s="83" t="s">
        <v>140</v>
      </c>
      <c r="C106" s="26">
        <f>SUM(C67,C91,C104)</f>
        <v>-19828</v>
      </c>
      <c r="D106" s="9"/>
      <c r="E106" s="26">
        <f>SUM(E67,E91,E104)</f>
        <v>10892</v>
      </c>
      <c r="F106" s="9"/>
      <c r="G106" s="26">
        <f>SUM(G67,G91,G104)</f>
        <v>-588</v>
      </c>
      <c r="H106" s="9"/>
      <c r="I106" s="26">
        <f>SUM(I67,I91,I104)</f>
        <v>11467</v>
      </c>
    </row>
    <row r="107" spans="1:9" ht="18.649999999999999" customHeight="1">
      <c r="A107" s="73" t="s">
        <v>141</v>
      </c>
      <c r="C107" s="37">
        <f>'BS 2-4'!I11</f>
        <v>128206</v>
      </c>
      <c r="D107" s="25"/>
      <c r="E107" s="25">
        <v>120901</v>
      </c>
      <c r="F107" s="25"/>
      <c r="G107" s="37">
        <f>'BS 2-4'!M11</f>
        <v>44044</v>
      </c>
      <c r="H107" s="25">
        <v>0</v>
      </c>
      <c r="I107" s="25">
        <v>33468</v>
      </c>
    </row>
    <row r="108" spans="1:9" ht="18.649999999999999" customHeight="1" thickBot="1">
      <c r="A108" s="83" t="s">
        <v>228</v>
      </c>
      <c r="B108" s="100"/>
      <c r="C108" s="68">
        <f>SUM(C106:C107)</f>
        <v>108378</v>
      </c>
      <c r="D108" s="67"/>
      <c r="E108" s="68">
        <f>SUM(E106:E107)</f>
        <v>131793</v>
      </c>
      <c r="F108" s="67"/>
      <c r="G108" s="68">
        <f>SUM(G106:G107)</f>
        <v>43456</v>
      </c>
      <c r="H108" s="67">
        <v>0</v>
      </c>
      <c r="I108" s="68">
        <f>SUM(I106:I107)</f>
        <v>44935</v>
      </c>
    </row>
    <row r="109" spans="1:9" ht="13.5" customHeight="1" thickTop="1">
      <c r="C109" s="9"/>
      <c r="D109" s="9"/>
      <c r="E109" s="9"/>
      <c r="F109" s="9"/>
      <c r="G109" s="9"/>
      <c r="H109" s="41"/>
      <c r="I109" s="9"/>
    </row>
    <row r="110" spans="1:9" ht="18.649999999999999" customHeight="1">
      <c r="A110" s="114" t="s">
        <v>142</v>
      </c>
      <c r="C110" s="25"/>
      <c r="D110" s="25"/>
      <c r="E110" s="25"/>
      <c r="F110" s="25"/>
      <c r="G110" s="25"/>
      <c r="H110" s="25">
        <v>0</v>
      </c>
      <c r="I110" s="25"/>
    </row>
    <row r="111" spans="1:9" s="118" customFormat="1" ht="18.649999999999999" hidden="1" customHeight="1">
      <c r="A111" s="73" t="s">
        <v>167</v>
      </c>
      <c r="C111" s="25"/>
      <c r="D111" s="9"/>
      <c r="E111" s="25">
        <v>0</v>
      </c>
      <c r="F111" s="9"/>
      <c r="G111" s="25"/>
      <c r="H111" s="9"/>
      <c r="I111" s="25">
        <v>0</v>
      </c>
    </row>
    <row r="112" spans="1:9" s="118" customFormat="1" ht="18.649999999999999" customHeight="1">
      <c r="A112" s="73" t="s">
        <v>189</v>
      </c>
      <c r="C112" s="25">
        <v>-910</v>
      </c>
      <c r="D112" s="9"/>
      <c r="E112" s="13">
        <v>-42156</v>
      </c>
      <c r="F112" s="53"/>
      <c r="G112" s="13">
        <v>246</v>
      </c>
      <c r="H112" s="53"/>
      <c r="I112" s="13">
        <v>-34425</v>
      </c>
    </row>
    <row r="113" spans="1:9" s="118" customFormat="1" ht="18.649999999999999" hidden="1" customHeight="1">
      <c r="A113" s="73" t="s">
        <v>143</v>
      </c>
      <c r="C113" s="25"/>
      <c r="D113" s="9"/>
      <c r="E113" s="25"/>
      <c r="F113" s="9"/>
      <c r="G113" s="25"/>
      <c r="H113" s="9"/>
      <c r="I113" s="9"/>
    </row>
    <row r="114" spans="1:9" s="118" customFormat="1" ht="18.649999999999999" hidden="1" customHeight="1">
      <c r="A114" s="73" t="s">
        <v>144</v>
      </c>
      <c r="C114" s="25"/>
      <c r="D114" s="9"/>
      <c r="E114" s="9">
        <v>0</v>
      </c>
      <c r="F114" s="9"/>
      <c r="G114" s="25"/>
      <c r="H114" s="9"/>
      <c r="I114" s="9">
        <v>0</v>
      </c>
    </row>
    <row r="115" spans="1:9" s="118" customFormat="1" ht="18.649999999999999" hidden="1" customHeight="1">
      <c r="A115" s="73" t="s">
        <v>145</v>
      </c>
      <c r="C115" s="9"/>
      <c r="D115" s="9"/>
      <c r="E115" s="9">
        <v>5779</v>
      </c>
      <c r="F115" s="9"/>
      <c r="G115" s="9"/>
      <c r="H115" s="9"/>
      <c r="I115" s="25">
        <v>5779</v>
      </c>
    </row>
    <row r="116" spans="1:9" s="118" customFormat="1" ht="18.649999999999999" customHeight="1">
      <c r="A116" s="73" t="s">
        <v>146</v>
      </c>
      <c r="C116" s="25">
        <v>0</v>
      </c>
      <c r="D116" s="9"/>
      <c r="E116" s="13">
        <v>5779</v>
      </c>
      <c r="F116" s="53"/>
      <c r="G116" s="58">
        <v>0</v>
      </c>
      <c r="H116" s="53"/>
      <c r="I116" s="13">
        <v>5779</v>
      </c>
    </row>
    <row r="117" spans="1:9" s="118" customFormat="1" ht="18.649999999999999" customHeight="1">
      <c r="A117" s="73" t="s">
        <v>147</v>
      </c>
      <c r="C117" s="25">
        <v>2647</v>
      </c>
      <c r="D117" s="9"/>
      <c r="E117" s="13">
        <v>2184</v>
      </c>
      <c r="F117" s="53"/>
      <c r="G117" s="58">
        <v>0</v>
      </c>
      <c r="H117" s="53"/>
      <c r="I117" s="25">
        <v>0</v>
      </c>
    </row>
    <row r="118" spans="1:9" s="118" customFormat="1" ht="18.649999999999999" hidden="1" customHeight="1">
      <c r="A118" s="73" t="s">
        <v>148</v>
      </c>
      <c r="C118" s="9"/>
      <c r="D118" s="9"/>
      <c r="E118" s="25">
        <v>0</v>
      </c>
      <c r="F118" s="53"/>
      <c r="G118" s="58"/>
      <c r="H118" s="53"/>
      <c r="I118" s="25">
        <v>0</v>
      </c>
    </row>
    <row r="119" spans="1:9" s="118" customFormat="1" ht="18.649999999999999" hidden="1" customHeight="1">
      <c r="A119" s="73" t="s">
        <v>149</v>
      </c>
      <c r="C119" s="25"/>
      <c r="D119" s="9"/>
      <c r="E119" s="25">
        <v>0</v>
      </c>
      <c r="F119" s="53"/>
      <c r="G119" s="13"/>
      <c r="H119" s="53"/>
      <c r="I119" s="25">
        <v>0</v>
      </c>
    </row>
    <row r="120" spans="1:9" s="118" customFormat="1" ht="18.649999999999999" hidden="1" customHeight="1">
      <c r="A120" s="73" t="s">
        <v>150</v>
      </c>
      <c r="C120" s="25"/>
      <c r="D120" s="9"/>
      <c r="E120" s="25">
        <v>0</v>
      </c>
      <c r="F120" s="53"/>
      <c r="G120" s="58"/>
      <c r="H120" s="53"/>
      <c r="I120" s="25">
        <v>0</v>
      </c>
    </row>
    <row r="121" spans="1:9" s="118" customFormat="1" ht="18.649999999999999" hidden="1" customHeight="1">
      <c r="A121" s="73" t="s">
        <v>187</v>
      </c>
      <c r="C121" s="25"/>
      <c r="D121" s="9"/>
      <c r="E121" s="25">
        <v>0</v>
      </c>
      <c r="F121" s="9"/>
      <c r="G121" s="25"/>
      <c r="H121" s="9"/>
      <c r="I121" s="25">
        <v>0</v>
      </c>
    </row>
    <row r="122" spans="1:9" s="118" customFormat="1" ht="18.649999999999999" hidden="1" customHeight="1">
      <c r="A122" s="73" t="s">
        <v>151</v>
      </c>
      <c r="C122" s="25"/>
      <c r="D122" s="25"/>
      <c r="E122" s="25">
        <v>0</v>
      </c>
      <c r="F122" s="13"/>
      <c r="G122" s="9"/>
      <c r="H122" s="53"/>
      <c r="I122" s="25">
        <v>0</v>
      </c>
    </row>
    <row r="123" spans="1:9" ht="19" hidden="1" customHeight="1">
      <c r="A123" s="73" t="s">
        <v>178</v>
      </c>
      <c r="C123" s="9"/>
      <c r="D123" s="97"/>
      <c r="E123" s="25">
        <v>0</v>
      </c>
      <c r="F123" s="117"/>
      <c r="G123" s="9"/>
      <c r="H123" s="117"/>
      <c r="I123" s="25">
        <v>0</v>
      </c>
    </row>
    <row r="124" spans="1:9" ht="19.5" customHeight="1">
      <c r="A124" s="73" t="s">
        <v>170</v>
      </c>
      <c r="C124" s="25">
        <v>0</v>
      </c>
      <c r="D124" s="97"/>
      <c r="E124" s="9">
        <v>-1678</v>
      </c>
      <c r="F124" s="97"/>
      <c r="G124" s="25">
        <v>0</v>
      </c>
      <c r="H124" s="97"/>
      <c r="I124" s="9">
        <v>-1333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C77:I77"/>
    <mergeCell ref="C75:E75"/>
    <mergeCell ref="G75:I75"/>
    <mergeCell ref="C9:I9"/>
    <mergeCell ref="C6:E6"/>
    <mergeCell ref="G6:I6"/>
    <mergeCell ref="C7:E7"/>
    <mergeCell ref="G7:I7"/>
    <mergeCell ref="C74:E74"/>
    <mergeCell ref="G74:I74"/>
  </mergeCells>
  <pageMargins left="0.7" right="0.7" top="0.48" bottom="0.5" header="0.5" footer="0.5"/>
  <pageSetup paperSize="9" scale="72" firstPageNumber="8" fitToWidth="2" orientation="portrait" useFirstPageNumber="1" r:id="rId1"/>
  <headerFooter>
    <oddFooter>&amp;L&amp;"Times New Roman,Regular"&amp;11 The accompanying notes form an integral part of the interim financial statements.&amp;"Arial,Regular"&amp;10
&amp;C&amp;"Times New Roman,Regular"&amp;11&amp;P</oddFooter>
  </headerFooter>
  <rowBreaks count="1" manualBreakCount="1">
    <brk id="68" max="16383" man="1"/>
  </rowBreaks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9E46-22C8-43FF-959C-0E8AA7E149A3}">
  <dimension ref="A1:X6"/>
  <sheetViews>
    <sheetView workbookViewId="0"/>
  </sheetViews>
  <sheetFormatPr defaultRowHeight="12.5"/>
  <cols>
    <col min="1" max="1" width="12.1796875" bestFit="1" customWidth="1"/>
    <col min="4" max="4" width="8.81640625" bestFit="1" customWidth="1"/>
  </cols>
  <sheetData>
    <row r="1" spans="1:24">
      <c r="A1">
        <v>1761717695685</v>
      </c>
      <c r="B1" t="s">
        <v>198</v>
      </c>
      <c r="C1" t="s">
        <v>199</v>
      </c>
      <c r="D1">
        <v>5</v>
      </c>
      <c r="E1">
        <v>1761717700632</v>
      </c>
      <c r="F1" t="s">
        <v>211</v>
      </c>
      <c r="G1" t="s">
        <v>212</v>
      </c>
      <c r="H1">
        <v>0</v>
      </c>
      <c r="I1">
        <v>1761724142383</v>
      </c>
      <c r="J1" t="s">
        <v>213</v>
      </c>
      <c r="K1" t="s">
        <v>214</v>
      </c>
      <c r="L1">
        <v>2</v>
      </c>
      <c r="M1">
        <v>1762501362646</v>
      </c>
      <c r="N1" t="s">
        <v>218</v>
      </c>
      <c r="O1" t="s">
        <v>219</v>
      </c>
      <c r="P1">
        <v>0</v>
      </c>
      <c r="Q1">
        <v>1772702646406</v>
      </c>
      <c r="R1" t="s">
        <v>220</v>
      </c>
      <c r="S1" t="s">
        <v>221</v>
      </c>
      <c r="T1">
        <v>0</v>
      </c>
      <c r="U1">
        <v>1775033204613</v>
      </c>
      <c r="V1" t="s">
        <v>229</v>
      </c>
      <c r="W1" t="s">
        <v>230</v>
      </c>
      <c r="X1">
        <v>0</v>
      </c>
    </row>
    <row r="2" spans="1:24">
      <c r="A2">
        <v>1761717695953</v>
      </c>
      <c r="B2" t="s">
        <v>200</v>
      </c>
      <c r="C2" t="s">
        <v>201</v>
      </c>
      <c r="D2" t="s">
        <v>202</v>
      </c>
      <c r="I2">
        <v>1761724144451</v>
      </c>
      <c r="J2" t="s">
        <v>215</v>
      </c>
      <c r="K2" t="s">
        <v>201</v>
      </c>
      <c r="L2" t="s">
        <v>216</v>
      </c>
    </row>
    <row r="3" spans="1:24">
      <c r="A3">
        <v>1761717695953</v>
      </c>
      <c r="B3" t="s">
        <v>200</v>
      </c>
      <c r="C3" t="s">
        <v>203</v>
      </c>
      <c r="D3" t="s">
        <v>204</v>
      </c>
      <c r="I3">
        <v>1761724144451</v>
      </c>
      <c r="J3" t="s">
        <v>215</v>
      </c>
      <c r="K3" t="s">
        <v>205</v>
      </c>
      <c r="L3" t="s">
        <v>217</v>
      </c>
    </row>
    <row r="4" spans="1:24">
      <c r="A4">
        <v>1761717695953</v>
      </c>
      <c r="B4" t="s">
        <v>200</v>
      </c>
      <c r="C4" t="s">
        <v>205</v>
      </c>
      <c r="D4" t="s">
        <v>206</v>
      </c>
    </row>
    <row r="5" spans="1:24">
      <c r="A5">
        <v>1761717695953</v>
      </c>
      <c r="B5" t="s">
        <v>200</v>
      </c>
      <c r="C5" t="s">
        <v>207</v>
      </c>
      <c r="D5" t="s">
        <v>208</v>
      </c>
    </row>
    <row r="6" spans="1:24">
      <c r="A6">
        <v>1761717695953</v>
      </c>
      <c r="B6" t="s">
        <v>200</v>
      </c>
      <c r="C6" t="s">
        <v>209</v>
      </c>
      <c r="D6" t="s">
        <v>210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BEDF-16EE-4D69-8C07-95E5BCE34F19}">
  <dimension ref="A1:X1"/>
  <sheetViews>
    <sheetView workbookViewId="0"/>
  </sheetViews>
  <sheetFormatPr defaultRowHeight="12.5"/>
  <cols>
    <col min="1" max="1" width="12.1796875" bestFit="1" customWidth="1"/>
    <col min="4" max="4" width="8.81640625" bestFit="1" customWidth="1"/>
  </cols>
  <sheetData>
    <row r="1" spans="1:24">
      <c r="A1">
        <v>1761717695748</v>
      </c>
      <c r="B1" t="s">
        <v>198</v>
      </c>
      <c r="C1" t="s">
        <v>199</v>
      </c>
      <c r="D1">
        <v>0</v>
      </c>
      <c r="E1">
        <v>1761717701356</v>
      </c>
      <c r="F1" t="s">
        <v>211</v>
      </c>
      <c r="G1" t="s">
        <v>212</v>
      </c>
      <c r="H1">
        <v>0</v>
      </c>
      <c r="I1">
        <v>1761724142399</v>
      </c>
      <c r="J1" t="s">
        <v>213</v>
      </c>
      <c r="K1" t="s">
        <v>214</v>
      </c>
      <c r="L1">
        <v>0</v>
      </c>
      <c r="M1">
        <v>1762501363084</v>
      </c>
      <c r="N1" t="s">
        <v>218</v>
      </c>
      <c r="O1" t="s">
        <v>219</v>
      </c>
      <c r="P1">
        <v>0</v>
      </c>
      <c r="Q1">
        <v>1772702646595</v>
      </c>
      <c r="R1" t="s">
        <v>220</v>
      </c>
      <c r="S1" t="s">
        <v>221</v>
      </c>
      <c r="T1">
        <v>0</v>
      </c>
      <c r="U1">
        <v>1775033205031</v>
      </c>
      <c r="V1" t="s">
        <v>229</v>
      </c>
      <c r="W1" t="s">
        <v>230</v>
      </c>
      <c r="X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72FF5-0110-49AD-8DF4-B7B32B9CDDBB}">
  <dimension ref="A1:X1"/>
  <sheetViews>
    <sheetView workbookViewId="0"/>
  </sheetViews>
  <sheetFormatPr defaultRowHeight="12.5"/>
  <cols>
    <col min="1" max="1" width="12.1796875" bestFit="1" customWidth="1"/>
    <col min="4" max="4" width="8.81640625" bestFit="1" customWidth="1"/>
  </cols>
  <sheetData>
    <row r="1" spans="1:24">
      <c r="A1">
        <v>1761717695874</v>
      </c>
      <c r="B1" t="s">
        <v>198</v>
      </c>
      <c r="C1" t="s">
        <v>199</v>
      </c>
      <c r="D1">
        <v>0</v>
      </c>
      <c r="E1">
        <v>1761717701372</v>
      </c>
      <c r="F1" t="s">
        <v>211</v>
      </c>
      <c r="G1" t="s">
        <v>212</v>
      </c>
      <c r="H1">
        <v>0</v>
      </c>
      <c r="I1">
        <v>1761724142399</v>
      </c>
      <c r="J1" t="s">
        <v>213</v>
      </c>
      <c r="K1" t="s">
        <v>214</v>
      </c>
      <c r="L1">
        <v>0</v>
      </c>
      <c r="M1">
        <v>1762501363102</v>
      </c>
      <c r="N1" t="s">
        <v>218</v>
      </c>
      <c r="O1" t="s">
        <v>219</v>
      </c>
      <c r="P1">
        <v>0</v>
      </c>
      <c r="Q1">
        <v>1772702646595</v>
      </c>
      <c r="R1" t="s">
        <v>220</v>
      </c>
      <c r="S1" t="s">
        <v>221</v>
      </c>
      <c r="T1">
        <v>0</v>
      </c>
      <c r="U1">
        <v>1775033205031</v>
      </c>
      <c r="V1" t="s">
        <v>229</v>
      </c>
      <c r="W1" t="s">
        <v>230</v>
      </c>
      <c r="X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B9E6-17AD-422B-BE38-4908BECE6A4E}">
  <dimension ref="A1:X1"/>
  <sheetViews>
    <sheetView workbookViewId="0"/>
  </sheetViews>
  <sheetFormatPr defaultRowHeight="12.5"/>
  <cols>
    <col min="1" max="1" width="12.1796875" bestFit="1" customWidth="1"/>
    <col min="4" max="4" width="8.81640625" bestFit="1" customWidth="1"/>
  </cols>
  <sheetData>
    <row r="1" spans="1:24">
      <c r="A1">
        <v>1761717695953</v>
      </c>
      <c r="B1" t="s">
        <v>198</v>
      </c>
      <c r="C1" t="s">
        <v>199</v>
      </c>
      <c r="D1">
        <v>0</v>
      </c>
      <c r="E1">
        <v>1761717702033</v>
      </c>
      <c r="F1" t="s">
        <v>211</v>
      </c>
      <c r="G1" t="s">
        <v>212</v>
      </c>
      <c r="H1">
        <v>0</v>
      </c>
      <c r="I1">
        <v>1761724142414</v>
      </c>
      <c r="J1" t="s">
        <v>213</v>
      </c>
      <c r="K1" t="s">
        <v>214</v>
      </c>
      <c r="L1">
        <v>0</v>
      </c>
      <c r="M1">
        <v>1762501363103</v>
      </c>
      <c r="N1" t="s">
        <v>218</v>
      </c>
      <c r="O1" t="s">
        <v>219</v>
      </c>
      <c r="P1">
        <v>0</v>
      </c>
      <c r="Q1">
        <v>1772702646595</v>
      </c>
      <c r="R1" t="s">
        <v>220</v>
      </c>
      <c r="S1" t="s">
        <v>221</v>
      </c>
      <c r="T1">
        <v>0</v>
      </c>
      <c r="U1">
        <v>1775033205046</v>
      </c>
      <c r="V1" t="s">
        <v>229</v>
      </c>
      <c r="W1" t="s">
        <v>230</v>
      </c>
      <c r="X1">
        <v>0</v>
      </c>
    </row>
  </sheetData>
  <pageMargins left="0.7" right="0.7" top="0.75" bottom="0.75" header="0.3" footer="0.3"/>
  <customProperties>
    <customPr name="OrphanNamesChecke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ba49b0-bcda-4796-8236-5b5cc1493ace">
      <Terms xmlns="http://schemas.microsoft.com/office/infopath/2007/PartnerControls"/>
    </lcf76f155ced4ddcb4097134ff3c332f>
    <TaxCatchAll xmlns="4243d5be-521d-4052-81ca-f0f31ea6f2d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datasnipper xmlns="http://datasnipperlegacy" workbookId="d103d3d9-7d6e-489b-8b5a-e143d503f28d" dataSnipperSheetDeleted="false" guid="ffc5932d-5db9-4560-a75c-a175851891ea" revision="2">
  <settings xmlns="" guid="4692ea73-425d-4274-a7e4-4a75d9fd8375">
    <setting type="boolean" value="True" name="embed-documents" guid="6c509127-dca2-41ad-84e4-0143fdc504d2"/>
  </settings>
</datasnipper>
</file>

<file path=customXml/item3.xml><?xml version="1.0" encoding="utf-8"?>
<datasnipper xmlns="http://datasnipper" xmlMigrated="true" guid="63a4c5ba-7418-4759-96a9-4728d1b18fd6" revision="3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C573FF70E394A86433F5E112C33AA" ma:contentTypeVersion="20" ma:contentTypeDescription="Create a new document." ma:contentTypeScope="" ma:versionID="363326b13391be7397c4bb1fc5892dfb">
  <xsd:schema xmlns:xsd="http://www.w3.org/2001/XMLSchema" xmlns:xs="http://www.w3.org/2001/XMLSchema" xmlns:p="http://schemas.microsoft.com/office/2006/metadata/properties" xmlns:ns1="http://schemas.microsoft.com/sharepoint/v3" xmlns:ns2="f6ba49b0-bcda-4796-8236-5b5cc1493ace" xmlns:ns3="05716746-add9-412a-97a9-1b5167d151a3" xmlns:ns4="4243d5be-521d-4052-81ca-f0f31ea6f2da" targetNamespace="http://schemas.microsoft.com/office/2006/metadata/properties" ma:root="true" ma:fieldsID="07c4184628cb65ea077b891fba7abf30" ns1:_="" ns2:_="" ns3:_="" ns4:_="">
    <xsd:import namespace="http://schemas.microsoft.com/sharepoint/v3"/>
    <xsd:import namespace="f6ba49b0-bcda-4796-8236-5b5cc1493ace"/>
    <xsd:import namespace="05716746-add9-412a-97a9-1b5167d151a3"/>
    <xsd:import namespace="4243d5be-521d-4052-81ca-f0f31ea6f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a49b0-bcda-4796-8236-5b5cc1493a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883d318-f35c-4577-94aa-4c8e836d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16746-add9-412a-97a9-1b5167d151a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3d5be-521d-4052-81ca-f0f31ea6f2d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ab28412-1f3e-45b3-a383-4139aabcf663}" ma:internalName="TaxCatchAll" ma:showField="CatchAllData" ma:web="05716746-add9-412a-97a9-1b5167d151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F71A47-7C5E-4A80-BA0B-B5736D3F0EBF}">
  <ds:schemaRefs>
    <ds:schemaRef ds:uri="http://schemas.microsoft.com/office/2006/documentManagement/types"/>
    <ds:schemaRef ds:uri="http://www.w3.org/XML/1998/namespace"/>
    <ds:schemaRef ds:uri="http://purl.org/dc/dcmitype/"/>
    <ds:schemaRef ds:uri="f6ba49b0-bcda-4796-8236-5b5cc1493ace"/>
    <ds:schemaRef ds:uri="http://purl.org/dc/terms/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4243d5be-521d-4052-81ca-f0f31ea6f2da"/>
    <ds:schemaRef ds:uri="05716746-add9-412a-97a9-1b5167d151a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EDB1B6C-C3AC-46F5-8862-A64F29149A69}">
  <ds:schemaRefs>
    <ds:schemaRef ds:uri="http://datasnipperlegacy"/>
    <ds:schemaRef ds:uri=""/>
  </ds:schemaRefs>
</ds:datastoreItem>
</file>

<file path=customXml/itemProps3.xml><?xml version="1.0" encoding="utf-8"?>
<ds:datastoreItem xmlns:ds="http://schemas.openxmlformats.org/officeDocument/2006/customXml" ds:itemID="{4F742330-FB37-4F72-9CA1-1A12D83D95E3}">
  <ds:schemaRefs>
    <ds:schemaRef ds:uri="http://datasnipper"/>
  </ds:schemaRefs>
</ds:datastoreItem>
</file>

<file path=customXml/itemProps4.xml><?xml version="1.0" encoding="utf-8"?>
<ds:datastoreItem xmlns:ds="http://schemas.openxmlformats.org/officeDocument/2006/customXml" ds:itemID="{9A738BCB-3EA2-4097-BB89-26C372F96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ba49b0-bcda-4796-8236-5b5cc1493ace"/>
    <ds:schemaRef ds:uri="05716746-add9-412a-97a9-1b5167d151a3"/>
    <ds:schemaRef ds:uri="4243d5be-521d-4052-81ca-f0f31ea6f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B751ABA4-4292-4AB4-9B51-D2BAF1229E4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BS 2-4</vt:lpstr>
      <vt:lpstr>PL 5</vt:lpstr>
      <vt:lpstr>Conso 6</vt:lpstr>
      <vt:lpstr>Company 7</vt:lpstr>
      <vt:lpstr>CF 8-9</vt:lpstr>
      <vt:lpstr>'BS 2-4'!Print_Area</vt:lpstr>
      <vt:lpstr>'CF 8-9'!Print_Area</vt:lpstr>
      <vt:lpstr>'Company 7'!Print_Area</vt:lpstr>
      <vt:lpstr>'Conso 6'!Print_Area</vt:lpstr>
      <vt:lpstr>'PL 5'!Print_Area</vt:lpstr>
    </vt:vector>
  </TitlesOfParts>
  <Manager/>
  <Company>Ernst &amp; Young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Aranya.Ruenyan</dc:creator>
  <cp:keywords/>
  <dc:description/>
  <cp:lastModifiedBy>Kunyapuck Lorlipiwong</cp:lastModifiedBy>
  <cp:revision/>
  <cp:lastPrinted>2026-05-12T03:45:29Z</cp:lastPrinted>
  <dcterms:created xsi:type="dcterms:W3CDTF">2011-11-24T09:12:20Z</dcterms:created>
  <dcterms:modified xsi:type="dcterms:W3CDTF">2026-05-14T07:34:42Z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0x010100FC3C573FF70E394A86433F5E112C33AA</vt:lpwstr>
  </property>
  <property fmtid="{D5CDD505-2E9C-101B-9397-08002B2CF9AE}" pid="3" name="MediaServiceImageTags">
    <vt:lpwstr/>
  </property>
</Properties>
</file>