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10905" yWindow="32760" windowWidth="10695" windowHeight="9765" firstSheet="1" activeTab="1"/>
  </bookViews>
  <sheets>
    <sheet name="000000" sheetId="1" state="veryHidden" r:id="rId1"/>
    <sheet name="BS (2)" sheetId="2" r:id="rId2"/>
    <sheet name="BS&amp;PL" sheetId="3" r:id="rId3"/>
    <sheet name="ce (2)" sheetId="4" r:id="rId4"/>
    <sheet name="000" sheetId="5" state="veryHidden" r:id="rId5"/>
  </sheets>
  <definedNames>
    <definedName name="_xlnm.Print_Area" localSheetId="1">'BS (2)'!$A$1:$G$64</definedName>
  </definedNames>
  <calcPr fullCalcOnLoad="1"/>
</workbook>
</file>

<file path=xl/sharedStrings.xml><?xml version="1.0" encoding="utf-8"?>
<sst xmlns="http://schemas.openxmlformats.org/spreadsheetml/2006/main" count="216" uniqueCount="149">
  <si>
    <t>สินทรัพย์</t>
  </si>
  <si>
    <t>สินทรัพย์หมุนเวียน</t>
  </si>
  <si>
    <t>รวมสินทรัพย์หมุนเวียน</t>
  </si>
  <si>
    <t>รวมสินทรัพย์</t>
  </si>
  <si>
    <t>หมายเหตุประกอบงบการเงินเป็นส่วนหนึ่งของงบการเงินนี้</t>
  </si>
  <si>
    <t>หนี้สินหมุนเวียน</t>
  </si>
  <si>
    <t>รวมหนี้สินหมุนเวียน</t>
  </si>
  <si>
    <t>ส่วนของผู้ถือหุ้น</t>
  </si>
  <si>
    <t>รวมส่วนของผู้ถือหุ้น</t>
  </si>
  <si>
    <t>รวมหนี้สินและส่วนของผู้ถือหุ้น</t>
  </si>
  <si>
    <t>กรรมการ</t>
  </si>
  <si>
    <t>สินทรัพย์ไม่หมุนเวียน</t>
  </si>
  <si>
    <t>รวมสินทรัพย์ไม่หมุนเวียน</t>
  </si>
  <si>
    <t>งบแสดงการเปลี่ยนแปลงส่วนของผู้ถือหุ้น</t>
  </si>
  <si>
    <t>ยังไม่ได้จัดสรร</t>
  </si>
  <si>
    <t>ทุนเรือนหุ้น</t>
  </si>
  <si>
    <t>ชำระแล้ว</t>
  </si>
  <si>
    <t>ที่ออกและ</t>
  </si>
  <si>
    <t>เงินสดและรายการเทียบเท่าเงินสด</t>
  </si>
  <si>
    <t>สินทรัพย์หมุนเวียนอื่น</t>
  </si>
  <si>
    <t>หนี้สินและส่วนของผู้ถือหุ้น</t>
  </si>
  <si>
    <t>หนี้สินหมุนเวียนอื่น</t>
  </si>
  <si>
    <t>รายได้</t>
  </si>
  <si>
    <t>รวมรายได้</t>
  </si>
  <si>
    <t>ค่าใช้จ่าย</t>
  </si>
  <si>
    <t>รวมค่าใช้จ่าย</t>
  </si>
  <si>
    <t>รายได้อื่น</t>
  </si>
  <si>
    <t>ค่าใช้จ่ายในการบริหาร</t>
  </si>
  <si>
    <t>ค่าใช้จ่ายทางการเงิน</t>
  </si>
  <si>
    <t>งบแสดงฐานะการเงิน</t>
  </si>
  <si>
    <t>งบแสดงฐานะการเงิน (ต่อ)</t>
  </si>
  <si>
    <t>หนี้สินไม่หมุนเวียน</t>
  </si>
  <si>
    <t>สำรองผลประโยชน์ระยะยาวของพนักงาน</t>
  </si>
  <si>
    <t>รวมหนี้สินไม่หมุนเวียน</t>
  </si>
  <si>
    <t>รวมหนี้สิน</t>
  </si>
  <si>
    <t>หมายเหตุ</t>
  </si>
  <si>
    <t>ลูกหนี้การค้าและลูกหนี้อื่น</t>
  </si>
  <si>
    <t>สินค้าคงเหลือ</t>
  </si>
  <si>
    <t>อุปกรณ์</t>
  </si>
  <si>
    <t>เจ้าหนี้การค้าและเจ้าหนี้อื่น</t>
  </si>
  <si>
    <t>รายได้จากการขาย</t>
  </si>
  <si>
    <t>ต้นทุนขาย</t>
  </si>
  <si>
    <t>รวม</t>
  </si>
  <si>
    <t>สิทธิการเช่า</t>
  </si>
  <si>
    <t>สินทรัพย์ไม่หมุนเวียนอื่น</t>
  </si>
  <si>
    <t>งบกระแสเงินสด</t>
  </si>
  <si>
    <t>กระแสเงินสดจากกิจกรรมดำเนินงาน</t>
  </si>
  <si>
    <t xml:space="preserve">   ค่าเสื่อมราคาและค่าตัดจำหน่าย</t>
  </si>
  <si>
    <t>กำไรจากการดำเนินงานก่อนการเปลี่ยนแปลงใน</t>
  </si>
  <si>
    <t xml:space="preserve">   สินทรัพย์และหนี้สินดำเนินงาน</t>
  </si>
  <si>
    <t xml:space="preserve">   ลูกหนี้การค้าและลูกหนี้อื่น</t>
  </si>
  <si>
    <t xml:space="preserve">   สินค้าคงเหลือ</t>
  </si>
  <si>
    <t xml:space="preserve">   สินทรัพย์หมุนเวียนอื่น</t>
  </si>
  <si>
    <t xml:space="preserve">   สินทรัพย์ไม่หมุนเวียนอื่น</t>
  </si>
  <si>
    <t xml:space="preserve">   เจ้าหนี้การค้าและเจ้าหนี้อื่น</t>
  </si>
  <si>
    <t xml:space="preserve">   หนี้สินหมุนเวียนอื่น</t>
  </si>
  <si>
    <t>จ่ายภาษีเงินได้</t>
  </si>
  <si>
    <t>งบกระแสเงินสด (ต่อ)</t>
  </si>
  <si>
    <t>กระแสเงินสดจากกิจกรรมลงทุน</t>
  </si>
  <si>
    <t>กระแสเงินสดจากกิจกรรมจัดหาเงิน</t>
  </si>
  <si>
    <t>รายได้จากการบริการ</t>
  </si>
  <si>
    <t>ต้นทุนบริการ</t>
  </si>
  <si>
    <t xml:space="preserve">   จากกิจกรรมดำเนินงาน:</t>
  </si>
  <si>
    <t>สินทรัพย์ดำเนินงาน(เพิ่มขึ้น)ลดลง:</t>
  </si>
  <si>
    <t>หนี้สินดำเนินงานเพิ่มขึ้น(ลดลง):</t>
  </si>
  <si>
    <t>กำไรสะสม</t>
  </si>
  <si>
    <t xml:space="preserve">   จัดสรรแล้ว - สำรองตามกฎหมาย</t>
  </si>
  <si>
    <t xml:space="preserve">   ยังไม่ได้จัดสรร</t>
  </si>
  <si>
    <t>ซื้ออุปกรณ์</t>
  </si>
  <si>
    <t>สินทรัพย์ไม่มีตัวตนเพิ่มขึ้น</t>
  </si>
  <si>
    <t>เงินสดรับจากการจำหน่ายอุปกรณ์</t>
  </si>
  <si>
    <t>จำนวนหุ้นสามัญถัวเฉลี่ยถ่วงน้ำหนัก (หุ้น)</t>
  </si>
  <si>
    <t>งบกำไรขาดทุนเบ็ดเสร็จ</t>
  </si>
  <si>
    <t>กำไรขาดทุน</t>
  </si>
  <si>
    <t>สำรองตามกฎหมาย</t>
  </si>
  <si>
    <t>จัดสรรแล้ว -</t>
  </si>
  <si>
    <t xml:space="preserve">บริษัท เอส พี วี ไอ จำกัด (มหาชน) </t>
  </si>
  <si>
    <t>เงินลงทุนชั่วคราว</t>
  </si>
  <si>
    <t>สินทรัพย์ภาษีเงินได้รอตัดบัญชี</t>
  </si>
  <si>
    <t xml:space="preserve">   ทุนจดทะเบียน</t>
  </si>
  <si>
    <t xml:space="preserve">       หุ้นสามัญ 400,000,000 หุ้น มูลค่าหุ้นละ 0.50 บาท</t>
  </si>
  <si>
    <t xml:space="preserve">   ทุนออกจำหน่ายและชำระเต็มมูลค่าแล้ว</t>
  </si>
  <si>
    <t>ส่วนเกินมูลค่าหุ้นสามัญ</t>
  </si>
  <si>
    <t>ส่วนเกิน</t>
  </si>
  <si>
    <t>มูลค่าหุ้นสามัญ</t>
  </si>
  <si>
    <t>เงินปันผลค้างจ่าย</t>
  </si>
  <si>
    <t>ข้อมูลกระแสเงินสดเปิดเผยเพิ่มเติม</t>
  </si>
  <si>
    <t>รายการที่ไม่เกี่ยวข้องกับเงินสด</t>
  </si>
  <si>
    <t xml:space="preserve">   เงินปันผลค้างจ่าย</t>
  </si>
  <si>
    <t>สินทรัพย์ไม่มีตัวตน</t>
  </si>
  <si>
    <t xml:space="preserve">   ขาดทุนจากการจำหน่าย/ตัดจำหน่ายอุปกรณ์</t>
  </si>
  <si>
    <t>เงินลงทุนระยะยาวอื่น</t>
  </si>
  <si>
    <t xml:space="preserve">   กำไรจากการจำหน่ายเงินลงทุนชั่วคราวในหลักทรัพย์เพื่อค้า</t>
  </si>
  <si>
    <t>(หน่วย: พันบาท)</t>
  </si>
  <si>
    <t>(ยังไม่ได้ตรวจสอบ แต่สอบทานแล้ว)</t>
  </si>
  <si>
    <t xml:space="preserve">ณ วันที่ </t>
  </si>
  <si>
    <t>(ยังไม่ได้ตรวจสอบ</t>
  </si>
  <si>
    <t>(ตรวจสอบแล้ว)</t>
  </si>
  <si>
    <t>แต่สอบทานแล้ว)</t>
  </si>
  <si>
    <t>(หน่วย: พันบาท ยกเว้นกำไรต่อหุ้นแสดงเป็นบาท)</t>
  </si>
  <si>
    <t>กำไรขาดทุนเบ็ดเสร็จอื่นสำหรับงวด</t>
  </si>
  <si>
    <t>กำไรขาดทุนเบ็ดเสร็จรวมสำหรับงวด</t>
  </si>
  <si>
    <t>เงินสดและรายการเทียบเท่าเงินสดต้นงวด</t>
  </si>
  <si>
    <t xml:space="preserve">เงินสดและรายการเทียบเท่าเงินสดปลายงวด  </t>
  </si>
  <si>
    <t xml:space="preserve">กำไรขาดทุนเบ็ดเสร็จรวมสำหรับงวด </t>
  </si>
  <si>
    <t>ภาษีเงินได้ค้างจ่าย</t>
  </si>
  <si>
    <t xml:space="preserve">   สำรองผลประโยชน์ระยะยาวของพนักงาน</t>
  </si>
  <si>
    <t>กำไรก่อนค่าใช้จ่ายทางการเงินและค่าใช้จ่ายภาษีเงินได้</t>
  </si>
  <si>
    <t>กำไรก่อนค่าใช้จ่ายภาษีเงินได้</t>
  </si>
  <si>
    <t>กำไรสำหรับงวด</t>
  </si>
  <si>
    <t>กำไรต่อหุ้นขั้นพื้นฐาน</t>
  </si>
  <si>
    <t>กำไร</t>
  </si>
  <si>
    <t>เงินสดสุทธิใช้ไปในกิจกรรมจัดหาเงิน</t>
  </si>
  <si>
    <t xml:space="preserve">   โอนสินค้าคงเหลือเป็นอุปกรณ์</t>
  </si>
  <si>
    <t>ค่าใช้จ่ายภาษีเงินได้</t>
  </si>
  <si>
    <t>ยอดคงเหลือ ณ วันที่ 1 มกราคม 2561</t>
  </si>
  <si>
    <t xml:space="preserve">      มูลค่าเงินลงทุนชั่วคราวในหลักทรัพย์เพื่อค้า</t>
  </si>
  <si>
    <t>กำไรก่อนภาษี</t>
  </si>
  <si>
    <t>สิทธิการเช่าเพิ่มขึ้น</t>
  </si>
  <si>
    <t xml:space="preserve">รายการปรับกระทบกำไรก่อนภาษีเป็นเงินสดรับ(จ่าย) </t>
  </si>
  <si>
    <t>2562</t>
  </si>
  <si>
    <t>ยอดคงเหลือ ณ วันที่ 1 มกราคม 2562</t>
  </si>
  <si>
    <t>3, 6</t>
  </si>
  <si>
    <t>31 ธันวาคม 2561</t>
  </si>
  <si>
    <t>เงินปันผลจ่าย</t>
  </si>
  <si>
    <t xml:space="preserve">   โอนสินค้าคงเหลือเป็นสินทรัพย์ไม่มีตัวตน</t>
  </si>
  <si>
    <t>เงินสดและรายการเทียบเท่าเงินสดลดลงสุทธิ</t>
  </si>
  <si>
    <t>ดอกเบี้ยรับ</t>
  </si>
  <si>
    <t xml:space="preserve">   ดอกเบี้ยรับ</t>
  </si>
  <si>
    <t xml:space="preserve">   ค่าเผื่อจากการด้อยค่าเงินมัดจำจากสัญญาเช่า</t>
  </si>
  <si>
    <t xml:space="preserve">   ตัดบัญชีลูกหนี้การค้าเป็นหนี้สูญ</t>
  </si>
  <si>
    <t>ค่าใช้จ่ายในการขายและจัดจำหน่าย</t>
  </si>
  <si>
    <t xml:space="preserve">   ขาดทุนจากการด้อยค่าของอุปกรณ์(โอนกลับ)</t>
  </si>
  <si>
    <t xml:space="preserve">   ขาดทุนจากการด้อยค่าสินทรัพย์ไม่มีตัวตน</t>
  </si>
  <si>
    <t>เงินสดสุทธิจากกิจกรรมดำเนินงาน</t>
  </si>
  <si>
    <t>เงินสดจากกิจกรรมดำเนินงาน</t>
  </si>
  <si>
    <t>30 กันยายน 2562</t>
  </si>
  <si>
    <t>สำหรับงวดสามเดือนสิ้นสุดวันที่ 30 กันยายน 2562</t>
  </si>
  <si>
    <t>ยอดคงเหลือ ณ วันที่ 30 กันยายน 2561</t>
  </si>
  <si>
    <t>ยอดคงเหลือ ณ วันที่ 30 กันยายน 2562</t>
  </si>
  <si>
    <t>สำหรับงวดเก้าดือนสิ้นสุดวันที่ 30 กันยายน 2562</t>
  </si>
  <si>
    <t xml:space="preserve">   ตัดจำหน่ายหนี้สูญ</t>
  </si>
  <si>
    <t xml:space="preserve">   กำไรที่ยังไม่เกิดขึ้นจริงจากการเปลี่ยนแปลง</t>
  </si>
  <si>
    <t>สำหรับงวดเก้าเดือนสิ้นสุดวันที่ 30 กันยายน 2562</t>
  </si>
  <si>
    <t>3, 11</t>
  </si>
  <si>
    <t xml:space="preserve">   โอนกลับค่าเผื่อหนี้สงสัยจะสูญ</t>
  </si>
  <si>
    <t>เงินลงทุนชั่วคราวเพิ่มขึ้น</t>
  </si>
  <si>
    <t xml:space="preserve">   การปรับลดสินค้าเป็นมูลค่าสุทธิที่จะได้รับเพิ่มขึ้น</t>
  </si>
  <si>
    <t>เงินสดสุทธิใช้ไปในกิจกรรมลงทุน</t>
  </si>
</sst>
</file>

<file path=xl/styles.xml><?xml version="1.0" encoding="utf-8"?>
<styleSheet xmlns="http://schemas.openxmlformats.org/spreadsheetml/2006/main">
  <numFmts count="6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&quot;฿&quot;#,##0_);\(&quot;฿&quot;#,##0\)"/>
    <numFmt numFmtId="177" formatCode="&quot;฿&quot;#,##0_);[Red]\(&quot;฿&quot;#,##0\)"/>
    <numFmt numFmtId="178" formatCode="&quot;฿&quot;#,##0.00_);\(&quot;฿&quot;#,##0.00\)"/>
    <numFmt numFmtId="179" formatCode="&quot;฿&quot;#,##0.00_);[Red]\(&quot;฿&quot;#,##0.00\)"/>
    <numFmt numFmtId="180" formatCode="_(&quot;฿&quot;* #,##0_);_(&quot;฿&quot;* \(#,##0\);_(&quot;฿&quot;* &quot;-&quot;_);_(@_)"/>
    <numFmt numFmtId="181" formatCode="_(&quot;฿&quot;* #,##0.00_);_(&quot;฿&quot;* \(#,##0.00\);_(&quot;฿&quot;* &quot;-&quot;??_);_(@_)"/>
    <numFmt numFmtId="182" formatCode="\t&quot;$&quot;#,##0_);\(\t&quot;$&quot;#,##0\)"/>
    <numFmt numFmtId="183" formatCode="\t&quot;$&quot;#,##0_);[Red]\(\t&quot;$&quot;#,##0\)"/>
    <numFmt numFmtId="184" formatCode="\t&quot;$&quot;#,##0.00_);\(\t&quot;$&quot;#,##0.00\)"/>
    <numFmt numFmtId="185" formatCode="\t&quot;$&quot;#,##0.00_);[Red]\(\t&quot;$&quot;#,##0.00\)"/>
    <numFmt numFmtId="186" formatCode="&quot;ผ&quot;#,##0.00_);[Red]\(&quot;ผ&quot;#,##0.00\)"/>
    <numFmt numFmtId="187" formatCode="0.0%"/>
    <numFmt numFmtId="188" formatCode="dd\-mmm\-yy_)"/>
    <numFmt numFmtId="189" formatCode="0.00_)"/>
    <numFmt numFmtId="190" formatCode="#,##0.00\ &quot;F&quot;;\-#,##0.00\ &quot;F&quot;"/>
    <numFmt numFmtId="191" formatCode="_(* #,##0_);_(* \(#,##0\);_(* &quot;-&quot;??_);_(@_)"/>
    <numFmt numFmtId="192" formatCode="#,##0.0_);[Red]\(#,##0.0\)"/>
    <numFmt numFmtId="193" formatCode="###,###,###,##0.00"/>
    <numFmt numFmtId="194" formatCode="#,##0.00\ ;\-#,##0.00\ ;&quot; -&quot;00\ ;@\ "/>
    <numFmt numFmtId="195" formatCode="_-* #,##0.00_-;\-* #,##0.00_-;_-* \-??_-;_-@_-"/>
    <numFmt numFmtId="196" formatCode="###,##0.00"/>
    <numFmt numFmtId="197" formatCode="###,###,##0.00"/>
    <numFmt numFmtId="198" formatCode="###,###,###.00"/>
    <numFmt numFmtId="199" formatCode="#,##0.0;\-#,##0.0"/>
    <numFmt numFmtId="200" formatCode="#,##0.000;\-#,##0.000"/>
    <numFmt numFmtId="201" formatCode="B1mmm\-yy"/>
    <numFmt numFmtId="202" formatCode="#,##0.00_ ;[Red]\-#,##0.00\ "/>
    <numFmt numFmtId="203" formatCode="#,##0.000"/>
    <numFmt numFmtId="204" formatCode="#,##0.0"/>
    <numFmt numFmtId="205" formatCode="#,##0.000_ ;[Red]\-#,##0.000\ "/>
    <numFmt numFmtId="206" formatCode="#,##0.000_);[Red]\(#,##0.000\)"/>
    <numFmt numFmtId="207" formatCode="###,###,##0.00;\(###,###,##0.00\)"/>
    <numFmt numFmtId="208" formatCode="B1d\-mmm\-yy"/>
    <numFmt numFmtId="209" formatCode="mmmm\ d&quot;, &quot;yyyy"/>
    <numFmt numFmtId="210" formatCode="_(* #,##0.0_);_(* \(#,##0.0\);_(* &quot;-&quot;??_);_(@_)"/>
    <numFmt numFmtId="211" formatCode="_(* #,##0.0_);_(* \(#,##0.0\);_(* &quot;-&quot;_);_(@_)"/>
    <numFmt numFmtId="212" formatCode="_(* #,##0.00_);_(* \(#,##0.00\);_(* &quot;-&quot;_);_(@_)"/>
    <numFmt numFmtId="213" formatCode="#,##0_ ;[Red]\-#,##0\ "/>
    <numFmt numFmtId="214" formatCode="#,##0.0_ ;[Red]\-#,##0.0\ "/>
    <numFmt numFmtId="215" formatCode="0.00_ ;[Red]\-0.00\ "/>
    <numFmt numFmtId="216" formatCode="###,###,##0.000;\(###,###,##0.000\)"/>
    <numFmt numFmtId="217" formatCode="###,###,##0.0;\(###,###,##0.0\)"/>
    <numFmt numFmtId="218" formatCode="###,###,##0;\(###,###,##0\)"/>
    <numFmt numFmtId="219" formatCode="_-* #,##0.0_-;\-* #,##0.0_-;_-* &quot;-&quot;??_-;_-@_-"/>
    <numFmt numFmtId="220" formatCode="_-* #,##0_-;\-* #,##0_-;_-* &quot;-&quot;??_-;_-@_-"/>
    <numFmt numFmtId="221" formatCode="#,##0.0_);\(#,##0.0\)"/>
    <numFmt numFmtId="222" formatCode="#,##0.000_);\(#,##0.000\)"/>
  </numFmts>
  <fonts count="53">
    <font>
      <sz val="10"/>
      <name val="ApFont"/>
      <family val="0"/>
    </font>
    <font>
      <b/>
      <sz val="10"/>
      <name val="ApFont"/>
      <family val="0"/>
    </font>
    <font>
      <i/>
      <sz val="10"/>
      <name val="ApFont"/>
      <family val="0"/>
    </font>
    <font>
      <b/>
      <i/>
      <sz val="10"/>
      <name val="ApFont"/>
      <family val="0"/>
    </font>
    <font>
      <sz val="14"/>
      <name val="AngsanaUPC"/>
      <family val="1"/>
    </font>
    <font>
      <sz val="10"/>
      <name val="Arial"/>
      <family val="2"/>
    </font>
    <font>
      <sz val="8"/>
      <name val="Arial"/>
      <family val="2"/>
    </font>
    <font>
      <sz val="7"/>
      <name val="Small Fonts"/>
      <family val="2"/>
    </font>
    <font>
      <b/>
      <i/>
      <sz val="16"/>
      <name val="Helv"/>
      <family val="0"/>
    </font>
    <font>
      <u val="single"/>
      <sz val="9"/>
      <color indexed="12"/>
      <name val="ApFont"/>
      <family val="0"/>
    </font>
    <font>
      <u val="single"/>
      <sz val="9"/>
      <color indexed="36"/>
      <name val="ApFont"/>
      <family val="0"/>
    </font>
    <font>
      <b/>
      <sz val="15"/>
      <name val="Angsana New"/>
      <family val="1"/>
    </font>
    <font>
      <sz val="15"/>
      <name val="Angsana New"/>
      <family val="1"/>
    </font>
    <font>
      <sz val="15"/>
      <color indexed="8"/>
      <name val="Angsana New"/>
      <family val="1"/>
    </font>
    <font>
      <u val="single"/>
      <sz val="15"/>
      <name val="Angsana New"/>
      <family val="1"/>
    </font>
    <font>
      <u val="single"/>
      <sz val="15"/>
      <color indexed="8"/>
      <name val="Angsana New"/>
      <family val="1"/>
    </font>
    <font>
      <i/>
      <sz val="15"/>
      <name val="Angsana New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b/>
      <sz val="15"/>
      <color indexed="8"/>
      <name val="Angsana New"/>
      <family val="1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5"/>
      <color theme="1"/>
      <name val="Angsana New"/>
      <family val="1"/>
    </font>
    <font>
      <b/>
      <sz val="15"/>
      <color theme="1"/>
      <name val="Angsana New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" fontId="0" fillId="0" borderId="0" applyFont="0" applyFill="0" applyBorder="0" applyAlignment="0" applyProtection="0"/>
    <xf numFmtId="169" fontId="4" fillId="0" borderId="0" applyFont="0" applyFill="0" applyBorder="0" applyAlignment="0" applyProtection="0"/>
    <xf numFmtId="190" fontId="4" fillId="0" borderId="0">
      <alignment/>
      <protection/>
    </xf>
    <xf numFmtId="186" fontId="0" fillId="0" borderId="0" applyFont="0" applyFill="0" applyBorder="0" applyAlignment="0" applyProtection="0"/>
    <xf numFmtId="168" fontId="4" fillId="0" borderId="0" applyFont="0" applyFill="0" applyBorder="0" applyAlignment="0" applyProtection="0"/>
    <xf numFmtId="188" fontId="4" fillId="0" borderId="0">
      <alignment/>
      <protection/>
    </xf>
    <xf numFmtId="187" fontId="4" fillId="0" borderId="0">
      <alignment/>
      <protection/>
    </xf>
    <xf numFmtId="0" fontId="3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0" fillId="29" borderId="0" applyNumberFormat="0" applyBorder="0" applyAlignment="0" applyProtection="0"/>
    <xf numFmtId="38" fontId="6" fillId="30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4" fillId="31" borderId="1" applyNumberFormat="0" applyAlignment="0" applyProtection="0"/>
    <xf numFmtId="10" fontId="6" fillId="32" borderId="6" applyNumberFormat="0" applyBorder="0" applyAlignment="0" applyProtection="0"/>
    <xf numFmtId="0" fontId="45" fillId="0" borderId="7" applyNumberFormat="0" applyFill="0" applyAlignment="0" applyProtection="0"/>
    <xf numFmtId="0" fontId="46" fillId="33" borderId="0" applyNumberFormat="0" applyBorder="0" applyAlignment="0" applyProtection="0"/>
    <xf numFmtId="37" fontId="7" fillId="0" borderId="0">
      <alignment/>
      <protection/>
    </xf>
    <xf numFmtId="189" fontId="8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34" borderId="8" applyNumberFormat="0" applyFont="0" applyAlignment="0" applyProtection="0"/>
    <xf numFmtId="0" fontId="47" fillId="27" borderId="9" applyNumberFormat="0" applyAlignment="0" applyProtection="0"/>
    <xf numFmtId="9" fontId="0" fillId="0" borderId="0" applyFont="0" applyFill="0" applyBorder="0" applyAlignment="0" applyProtection="0"/>
    <xf numFmtId="10" fontId="5" fillId="0" borderId="0" applyFont="0" applyFill="0" applyBorder="0" applyAlignment="0" applyProtection="0"/>
    <xf numFmtId="1" fontId="5" fillId="0" borderId="10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11" applyNumberFormat="0" applyFill="0" applyAlignment="0" applyProtection="0"/>
    <xf numFmtId="0" fontId="50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41" fontId="13" fillId="0" borderId="0" xfId="0" applyNumberFormat="1" applyFont="1" applyFill="1" applyBorder="1" applyAlignment="1">
      <alignment/>
    </xf>
    <xf numFmtId="41" fontId="13" fillId="0" borderId="12" xfId="0" applyNumberFormat="1" applyFont="1" applyFill="1" applyBorder="1" applyAlignment="1">
      <alignment/>
    </xf>
    <xf numFmtId="41" fontId="13" fillId="0" borderId="0" xfId="0" applyNumberFormat="1" applyFont="1" applyFill="1" applyAlignment="1">
      <alignment/>
    </xf>
    <xf numFmtId="41" fontId="13" fillId="0" borderId="13" xfId="0" applyNumberFormat="1" applyFont="1" applyFill="1" applyBorder="1" applyAlignment="1">
      <alignment/>
    </xf>
    <xf numFmtId="41" fontId="13" fillId="0" borderId="14" xfId="0" applyNumberFormat="1" applyFont="1" applyFill="1" applyBorder="1" applyAlignment="1">
      <alignment/>
    </xf>
    <xf numFmtId="41" fontId="13" fillId="0" borderId="0" xfId="0" applyNumberFormat="1" applyFont="1" applyFill="1" applyBorder="1" applyAlignment="1">
      <alignment horizontal="right"/>
    </xf>
    <xf numFmtId="41" fontId="12" fillId="0" borderId="0" xfId="0" applyNumberFormat="1" applyFont="1" applyFill="1" applyBorder="1" applyAlignment="1">
      <alignment/>
    </xf>
    <xf numFmtId="41" fontId="12" fillId="0" borderId="13" xfId="0" applyNumberFormat="1" applyFont="1" applyFill="1" applyBorder="1" applyAlignment="1">
      <alignment/>
    </xf>
    <xf numFmtId="41" fontId="12" fillId="0" borderId="12" xfId="0" applyNumberFormat="1" applyFont="1" applyFill="1" applyBorder="1" applyAlignment="1">
      <alignment/>
    </xf>
    <xf numFmtId="0" fontId="11" fillId="0" borderId="0" xfId="0" applyFont="1" applyFill="1" applyAlignment="1">
      <alignment horizontal="left"/>
    </xf>
    <xf numFmtId="0" fontId="12" fillId="0" borderId="0" xfId="0" applyFont="1" applyFill="1" applyAlignment="1">
      <alignment horizontal="centerContinuous"/>
    </xf>
    <xf numFmtId="41" fontId="13" fillId="0" borderId="0" xfId="0" applyNumberFormat="1" applyFont="1" applyFill="1" applyBorder="1" applyAlignment="1">
      <alignment horizontal="centerContinuous"/>
    </xf>
    <xf numFmtId="0" fontId="12" fillId="0" borderId="0" xfId="0" applyFont="1" applyFill="1" applyAlignment="1">
      <alignment/>
    </xf>
    <xf numFmtId="41" fontId="13" fillId="0" borderId="0" xfId="0" applyNumberFormat="1" applyFont="1" applyFill="1" applyAlignment="1">
      <alignment horizontal="right"/>
    </xf>
    <xf numFmtId="0" fontId="12" fillId="0" borderId="0" xfId="0" applyFont="1" applyFill="1" applyBorder="1" applyAlignment="1">
      <alignment horizontal="centerContinuous"/>
    </xf>
    <xf numFmtId="0" fontId="14" fillId="0" borderId="0" xfId="0" applyFont="1" applyFill="1" applyAlignment="1">
      <alignment horizontal="centerContinuous"/>
    </xf>
    <xf numFmtId="37" fontId="13" fillId="0" borderId="0" xfId="0" applyNumberFormat="1" applyFont="1" applyFill="1" applyBorder="1" applyAlignment="1" quotePrefix="1">
      <alignment horizontal="center"/>
    </xf>
    <xf numFmtId="37" fontId="15" fillId="0" borderId="0" xfId="0" applyNumberFormat="1" applyFont="1" applyFill="1" applyBorder="1" applyAlignment="1" quotePrefix="1">
      <alignment horizontal="center"/>
    </xf>
    <xf numFmtId="0" fontId="15" fillId="0" borderId="0" xfId="42" applyNumberFormat="1" applyFont="1" applyFill="1" applyBorder="1" applyAlignment="1" quotePrefix="1">
      <alignment horizontal="center"/>
    </xf>
    <xf numFmtId="0" fontId="12" fillId="0" borderId="0" xfId="0" applyNumberFormat="1" applyFont="1" applyFill="1" applyAlignment="1">
      <alignment horizontal="center"/>
    </xf>
    <xf numFmtId="0" fontId="11" fillId="0" borderId="0" xfId="0" applyFont="1" applyFill="1" applyAlignment="1">
      <alignment/>
    </xf>
    <xf numFmtId="0" fontId="16" fillId="0" borderId="0" xfId="0" applyFont="1" applyFill="1" applyAlignment="1">
      <alignment horizontal="center"/>
    </xf>
    <xf numFmtId="0" fontId="12" fillId="0" borderId="0" xfId="0" applyFont="1" applyFill="1" applyAlignment="1">
      <alignment horizontal="left"/>
    </xf>
    <xf numFmtId="41" fontId="12" fillId="0" borderId="0" xfId="0" applyNumberFormat="1" applyFont="1" applyFill="1" applyAlignment="1">
      <alignment/>
    </xf>
    <xf numFmtId="0" fontId="12" fillId="0" borderId="0" xfId="0" applyFont="1" applyFill="1" applyAlignment="1" quotePrefix="1">
      <alignment horizontal="left"/>
    </xf>
    <xf numFmtId="0" fontId="12" fillId="0" borderId="0" xfId="0" applyFont="1" applyFill="1" applyAlignment="1">
      <alignment horizontal="center"/>
    </xf>
    <xf numFmtId="41" fontId="12" fillId="0" borderId="0" xfId="0" applyNumberFormat="1" applyFont="1" applyFill="1" applyBorder="1" applyAlignment="1">
      <alignment horizontal="centerContinuous"/>
    </xf>
    <xf numFmtId="41" fontId="13" fillId="0" borderId="0" xfId="0" applyNumberFormat="1" applyFont="1" applyFill="1" applyBorder="1" applyAlignment="1">
      <alignment horizontal="center"/>
    </xf>
    <xf numFmtId="213" fontId="13" fillId="0" borderId="0" xfId="0" applyNumberFormat="1" applyFont="1" applyFill="1" applyBorder="1" applyAlignment="1">
      <alignment/>
    </xf>
    <xf numFmtId="0" fontId="12" fillId="0" borderId="15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37" fontId="12" fillId="0" borderId="0" xfId="0" applyNumberFormat="1" applyFont="1" applyFill="1" applyBorder="1" applyAlignment="1">
      <alignment horizontal="centerContinuous"/>
    </xf>
    <xf numFmtId="37" fontId="12" fillId="0" borderId="0" xfId="0" applyNumberFormat="1" applyFont="1" applyFill="1" applyBorder="1" applyAlignment="1">
      <alignment/>
    </xf>
    <xf numFmtId="41" fontId="12" fillId="0" borderId="0" xfId="0" applyNumberFormat="1" applyFont="1" applyFill="1" applyAlignment="1">
      <alignment horizontal="center"/>
    </xf>
    <xf numFmtId="41" fontId="12" fillId="0" borderId="0" xfId="0" applyNumberFormat="1" applyFont="1" applyFill="1" applyBorder="1" applyAlignment="1">
      <alignment horizontal="center"/>
    </xf>
    <xf numFmtId="37" fontId="12" fillId="0" borderId="14" xfId="0" applyNumberFormat="1" applyFont="1" applyFill="1" applyBorder="1" applyAlignment="1">
      <alignment/>
    </xf>
    <xf numFmtId="40" fontId="11" fillId="0" borderId="0" xfId="0" applyNumberFormat="1" applyFont="1" applyFill="1" applyAlignment="1">
      <alignment horizontal="left"/>
    </xf>
    <xf numFmtId="40" fontId="11" fillId="0" borderId="0" xfId="0" applyNumberFormat="1" applyFont="1" applyFill="1" applyAlignment="1">
      <alignment/>
    </xf>
    <xf numFmtId="1" fontId="11" fillId="0" borderId="0" xfId="0" applyNumberFormat="1" applyFont="1" applyFill="1" applyAlignment="1">
      <alignment/>
    </xf>
    <xf numFmtId="40" fontId="12" fillId="0" borderId="0" xfId="0" applyNumberFormat="1" applyFont="1" applyFill="1" applyAlignment="1">
      <alignment/>
    </xf>
    <xf numFmtId="1" fontId="12" fillId="0" borderId="0" xfId="0" applyNumberFormat="1" applyFont="1" applyFill="1" applyAlignment="1">
      <alignment/>
    </xf>
    <xf numFmtId="41" fontId="12" fillId="0" borderId="0" xfId="42" applyNumberFormat="1" applyFont="1" applyFill="1" applyAlignment="1">
      <alignment horizontal="right"/>
    </xf>
    <xf numFmtId="41" fontId="12" fillId="0" borderId="0" xfId="42" applyNumberFormat="1" applyFont="1" applyFill="1" applyAlignment="1">
      <alignment/>
    </xf>
    <xf numFmtId="41" fontId="12" fillId="0" borderId="0" xfId="42" applyNumberFormat="1" applyFont="1" applyFill="1" applyBorder="1" applyAlignment="1">
      <alignment horizontal="right"/>
    </xf>
    <xf numFmtId="41" fontId="12" fillId="0" borderId="13" xfId="42" applyNumberFormat="1" applyFont="1" applyFill="1" applyBorder="1" applyAlignment="1">
      <alignment/>
    </xf>
    <xf numFmtId="41" fontId="12" fillId="0" borderId="12" xfId="42" applyNumberFormat="1" applyFont="1" applyFill="1" applyBorder="1" applyAlignment="1">
      <alignment/>
    </xf>
    <xf numFmtId="41" fontId="12" fillId="0" borderId="0" xfId="42" applyNumberFormat="1" applyFont="1" applyFill="1" applyAlignment="1">
      <alignment horizontal="center"/>
    </xf>
    <xf numFmtId="41" fontId="12" fillId="0" borderId="16" xfId="42" applyNumberFormat="1" applyFont="1" applyFill="1" applyBorder="1" applyAlignment="1">
      <alignment/>
    </xf>
    <xf numFmtId="0" fontId="11" fillId="0" borderId="0" xfId="0" applyFont="1" applyFill="1" applyAlignment="1">
      <alignment/>
    </xf>
    <xf numFmtId="41" fontId="51" fillId="0" borderId="0" xfId="0" applyNumberFormat="1" applyFont="1" applyFill="1" applyBorder="1" applyAlignment="1">
      <alignment/>
    </xf>
    <xf numFmtId="0" fontId="51" fillId="0" borderId="0" xfId="0" applyFont="1" applyFill="1" applyBorder="1" applyAlignment="1">
      <alignment/>
    </xf>
    <xf numFmtId="213" fontId="51" fillId="0" borderId="0" xfId="0" applyNumberFormat="1" applyFont="1" applyFill="1" applyBorder="1" applyAlignment="1">
      <alignment/>
    </xf>
    <xf numFmtId="41" fontId="12" fillId="0" borderId="0" xfId="0" applyNumberFormat="1" applyFont="1" applyBorder="1" applyAlignment="1">
      <alignment/>
    </xf>
    <xf numFmtId="41" fontId="12" fillId="0" borderId="0" xfId="0" applyNumberFormat="1" applyFont="1" applyAlignment="1">
      <alignment/>
    </xf>
    <xf numFmtId="37" fontId="16" fillId="0" borderId="0" xfId="0" applyNumberFormat="1" applyFont="1" applyFill="1" applyAlignment="1">
      <alignment horizontal="center"/>
    </xf>
    <xf numFmtId="49" fontId="52" fillId="0" borderId="0" xfId="0" applyNumberFormat="1" applyFont="1" applyFill="1" applyAlignment="1">
      <alignment vertical="top"/>
    </xf>
    <xf numFmtId="38" fontId="12" fillId="0" borderId="0" xfId="0" applyNumberFormat="1" applyFont="1" applyFill="1" applyAlignment="1">
      <alignment horizontal="left"/>
    </xf>
    <xf numFmtId="38" fontId="11" fillId="0" borderId="0" xfId="0" applyNumberFormat="1" applyFont="1" applyFill="1" applyAlignment="1">
      <alignment horizontal="left"/>
    </xf>
    <xf numFmtId="41" fontId="12" fillId="0" borderId="0" xfId="0" applyNumberFormat="1" applyFont="1" applyFill="1" applyBorder="1" applyAlignment="1">
      <alignment horizontal="center" vertical="center"/>
    </xf>
    <xf numFmtId="41" fontId="12" fillId="0" borderId="0" xfId="0" applyNumberFormat="1" applyFont="1" applyFill="1" applyBorder="1" applyAlignment="1">
      <alignment vertical="center"/>
    </xf>
    <xf numFmtId="41" fontId="12" fillId="0" borderId="13" xfId="0" applyNumberFormat="1" applyFont="1" applyFill="1" applyBorder="1" applyAlignment="1">
      <alignment horizontal="center" vertical="center"/>
    </xf>
    <xf numFmtId="41" fontId="12" fillId="0" borderId="14" xfId="0" applyNumberFormat="1" applyFont="1" applyFill="1" applyBorder="1" applyAlignment="1">
      <alignment horizontal="center" vertical="center"/>
    </xf>
    <xf numFmtId="38" fontId="12" fillId="0" borderId="0" xfId="0" applyNumberFormat="1" applyFont="1" applyFill="1" applyBorder="1" applyAlignment="1">
      <alignment vertical="center"/>
    </xf>
    <xf numFmtId="0" fontId="12" fillId="0" borderId="0" xfId="0" applyFont="1" applyFill="1" applyAlignment="1">
      <alignment horizontal="right"/>
    </xf>
    <xf numFmtId="37" fontId="13" fillId="0" borderId="13" xfId="0" applyNumberFormat="1" applyFont="1" applyFill="1" applyBorder="1" applyAlignment="1" quotePrefix="1">
      <alignment horizontal="center"/>
    </xf>
    <xf numFmtId="37" fontId="13" fillId="0" borderId="0" xfId="0" applyNumberFormat="1" applyFont="1" applyFill="1" applyBorder="1" applyAlignment="1">
      <alignment horizontal="center"/>
    </xf>
    <xf numFmtId="41" fontId="12" fillId="0" borderId="14" xfId="0" applyNumberFormat="1" applyFont="1" applyBorder="1" applyAlignment="1">
      <alignment/>
    </xf>
    <xf numFmtId="41" fontId="12" fillId="0" borderId="13" xfId="0" applyNumberFormat="1" applyFont="1" applyBorder="1" applyAlignment="1">
      <alignment/>
    </xf>
    <xf numFmtId="41" fontId="12" fillId="0" borderId="17" xfId="0" applyNumberFormat="1" applyFont="1" applyFill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right"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12" fillId="0" borderId="13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0" xfId="0" applyFont="1" applyAlignment="1">
      <alignment/>
    </xf>
    <xf numFmtId="0" fontId="16" fillId="0" borderId="0" xfId="0" applyFont="1" applyAlignment="1">
      <alignment horizontal="center"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41" fontId="12" fillId="0" borderId="0" xfId="0" applyNumberFormat="1" applyFont="1" applyBorder="1" applyAlignment="1">
      <alignment horizontal="right"/>
    </xf>
    <xf numFmtId="9" fontId="12" fillId="0" borderId="0" xfId="71" applyFont="1" applyAlignment="1">
      <alignment/>
    </xf>
    <xf numFmtId="39" fontId="12" fillId="0" borderId="14" xfId="0" applyNumberFormat="1" applyFont="1" applyFill="1" applyBorder="1" applyAlignment="1">
      <alignment/>
    </xf>
    <xf numFmtId="4" fontId="12" fillId="0" borderId="0" xfId="42" applyFont="1" applyFill="1" applyAlignment="1">
      <alignment/>
    </xf>
    <xf numFmtId="37" fontId="12" fillId="0" borderId="0" xfId="0" applyNumberFormat="1" applyFont="1" applyFill="1" applyAlignment="1">
      <alignment/>
    </xf>
    <xf numFmtId="0" fontId="12" fillId="0" borderId="0" xfId="0" applyFont="1" applyFill="1" applyBorder="1" applyAlignment="1">
      <alignment horizontal="center"/>
    </xf>
    <xf numFmtId="1" fontId="12" fillId="0" borderId="0" xfId="0" applyNumberFormat="1" applyFont="1" applyFill="1" applyBorder="1" applyAlignment="1">
      <alignment/>
    </xf>
    <xf numFmtId="40" fontId="12" fillId="0" borderId="0" xfId="0" applyNumberFormat="1" applyFont="1" applyFill="1" applyBorder="1" applyAlignment="1">
      <alignment/>
    </xf>
    <xf numFmtId="39" fontId="12" fillId="0" borderId="0" xfId="0" applyNumberFormat="1" applyFont="1" applyFill="1" applyBorder="1" applyAlignment="1">
      <alignment/>
    </xf>
    <xf numFmtId="0" fontId="11" fillId="0" borderId="0" xfId="0" applyFont="1" applyAlignment="1">
      <alignment horizontal="left"/>
    </xf>
    <xf numFmtId="0" fontId="12" fillId="0" borderId="13" xfId="0" applyFont="1" applyBorder="1" applyAlignment="1">
      <alignment horizontal="center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zerodec" xfId="44"/>
    <cellStyle name="Currency" xfId="45"/>
    <cellStyle name="Currency [0]" xfId="46"/>
    <cellStyle name="Currency1" xfId="47"/>
    <cellStyle name="Dollar (zero dec)" xfId="48"/>
    <cellStyle name="Explanatory Text" xfId="49"/>
    <cellStyle name="Followed Hyperlink" xfId="50"/>
    <cellStyle name="Good" xfId="51"/>
    <cellStyle name="Grey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Input [yellow]" xfId="59"/>
    <cellStyle name="Linked Cell" xfId="60"/>
    <cellStyle name="Neutral" xfId="61"/>
    <cellStyle name="no dec" xfId="62"/>
    <cellStyle name="Normal - Style1" xfId="63"/>
    <cellStyle name="Normal 2" xfId="64"/>
    <cellStyle name="Normal 3" xfId="65"/>
    <cellStyle name="Normal 4" xfId="66"/>
    <cellStyle name="Normal 5" xfId="67"/>
    <cellStyle name="Normal 6" xfId="68"/>
    <cellStyle name="Note" xfId="69"/>
    <cellStyle name="Output" xfId="70"/>
    <cellStyle name="Percent" xfId="71"/>
    <cellStyle name="Percent [2]" xfId="72"/>
    <cellStyle name="Quantity" xfId="73"/>
    <cellStyle name="Title" xfId="74"/>
    <cellStyle name="Total" xfId="75"/>
    <cellStyle name="Warning Text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64"/>
  <sheetViews>
    <sheetView showGridLines="0" tabSelected="1" view="pageBreakPreview" zoomScale="85" zoomScaleSheetLayoutView="85" workbookViewId="0" topLeftCell="A1">
      <selection activeCell="A2" sqref="A2"/>
    </sheetView>
  </sheetViews>
  <sheetFormatPr defaultColWidth="10.75390625" defaultRowHeight="21.75" customHeight="1"/>
  <cols>
    <col min="1" max="1" width="45.75390625" style="13" customWidth="1"/>
    <col min="2" max="2" width="1.75390625" style="13" customWidth="1"/>
    <col min="3" max="3" width="7.75390625" style="13" customWidth="1"/>
    <col min="4" max="4" width="1.625" style="33" customWidth="1"/>
    <col min="5" max="5" width="14.75390625" style="13" customWidth="1"/>
    <col min="6" max="6" width="1.37890625" style="31" customWidth="1"/>
    <col min="7" max="7" width="14.75390625" style="33" customWidth="1"/>
    <col min="8" max="8" width="0.875" style="33" customWidth="1"/>
    <col min="9" max="16384" width="10.75390625" style="13" customWidth="1"/>
  </cols>
  <sheetData>
    <row r="1" spans="1:8" ht="21.75" customHeight="1">
      <c r="A1" s="10" t="s">
        <v>76</v>
      </c>
      <c r="B1" s="11"/>
      <c r="C1" s="11"/>
      <c r="D1" s="12"/>
      <c r="G1" s="12"/>
      <c r="H1" s="12"/>
    </row>
    <row r="2" spans="1:8" ht="21.75" customHeight="1">
      <c r="A2" s="10" t="s">
        <v>29</v>
      </c>
      <c r="B2" s="11"/>
      <c r="C2" s="11"/>
      <c r="D2" s="12"/>
      <c r="G2" s="12"/>
      <c r="H2" s="12"/>
    </row>
    <row r="3" spans="1:8" ht="21.75" customHeight="1">
      <c r="A3" s="10"/>
      <c r="B3" s="11"/>
      <c r="C3" s="11"/>
      <c r="D3" s="12"/>
      <c r="H3" s="6" t="s">
        <v>93</v>
      </c>
    </row>
    <row r="4" spans="2:8" ht="21.75" customHeight="1">
      <c r="B4" s="11"/>
      <c r="C4" s="11"/>
      <c r="D4" s="12"/>
      <c r="E4" s="28" t="s">
        <v>95</v>
      </c>
      <c r="F4" s="28"/>
      <c r="G4" s="28" t="s">
        <v>95</v>
      </c>
      <c r="H4" s="12"/>
    </row>
    <row r="5" spans="2:8" ht="21.75" customHeight="1">
      <c r="B5" s="11"/>
      <c r="C5" s="16" t="s">
        <v>35</v>
      </c>
      <c r="D5" s="12"/>
      <c r="E5" s="65" t="s">
        <v>136</v>
      </c>
      <c r="F5" s="17"/>
      <c r="G5" s="65" t="s">
        <v>123</v>
      </c>
      <c r="H5" s="12"/>
    </row>
    <row r="6" spans="2:8" ht="21.75" customHeight="1">
      <c r="B6" s="11"/>
      <c r="C6" s="16"/>
      <c r="D6" s="12"/>
      <c r="E6" s="66" t="s">
        <v>96</v>
      </c>
      <c r="F6" s="66"/>
      <c r="G6" s="66" t="s">
        <v>97</v>
      </c>
      <c r="H6" s="12"/>
    </row>
    <row r="7" spans="2:8" ht="21.75" customHeight="1">
      <c r="B7" s="11"/>
      <c r="C7" s="16"/>
      <c r="D7" s="12"/>
      <c r="E7" s="66" t="s">
        <v>98</v>
      </c>
      <c r="F7" s="66"/>
      <c r="G7" s="66"/>
      <c r="H7" s="12"/>
    </row>
    <row r="8" spans="1:8" ht="21.75" customHeight="1">
      <c r="A8" s="21" t="s">
        <v>0</v>
      </c>
      <c r="D8" s="1"/>
      <c r="G8" s="1"/>
      <c r="H8" s="1"/>
    </row>
    <row r="9" spans="1:8" ht="21.75" customHeight="1">
      <c r="A9" s="21" t="s">
        <v>1</v>
      </c>
      <c r="D9" s="1"/>
      <c r="G9" s="1"/>
      <c r="H9" s="1"/>
    </row>
    <row r="10" spans="1:8" ht="21.75" customHeight="1">
      <c r="A10" s="13" t="s">
        <v>18</v>
      </c>
      <c r="C10" s="22">
        <v>4</v>
      </c>
      <c r="D10" s="22"/>
      <c r="E10" s="1">
        <v>20140</v>
      </c>
      <c r="F10" s="1"/>
      <c r="G10" s="1">
        <v>45274</v>
      </c>
      <c r="H10" s="1"/>
    </row>
    <row r="11" spans="1:8" ht="21.75" customHeight="1">
      <c r="A11" s="13" t="s">
        <v>77</v>
      </c>
      <c r="C11" s="22">
        <v>5</v>
      </c>
      <c r="D11" s="22"/>
      <c r="E11" s="1">
        <v>129839</v>
      </c>
      <c r="F11" s="1"/>
      <c r="G11" s="1">
        <v>81358</v>
      </c>
      <c r="H11" s="1"/>
    </row>
    <row r="12" spans="1:8" ht="21.75" customHeight="1">
      <c r="A12" s="23" t="s">
        <v>36</v>
      </c>
      <c r="C12" s="22" t="s">
        <v>122</v>
      </c>
      <c r="D12" s="22"/>
      <c r="E12" s="1">
        <v>43812</v>
      </c>
      <c r="F12" s="7"/>
      <c r="G12" s="24">
        <v>59271</v>
      </c>
      <c r="H12" s="7"/>
    </row>
    <row r="13" spans="1:8" ht="21.75" customHeight="1">
      <c r="A13" s="23" t="s">
        <v>37</v>
      </c>
      <c r="C13" s="22">
        <v>7</v>
      </c>
      <c r="D13" s="22"/>
      <c r="E13" s="24">
        <v>231975</v>
      </c>
      <c r="F13" s="1"/>
      <c r="G13" s="1">
        <v>295492</v>
      </c>
      <c r="H13" s="1"/>
    </row>
    <row r="14" spans="1:8" ht="21.75" customHeight="1">
      <c r="A14" s="13" t="s">
        <v>19</v>
      </c>
      <c r="C14" s="22">
        <v>8</v>
      </c>
      <c r="D14" s="22"/>
      <c r="E14" s="1">
        <v>5793</v>
      </c>
      <c r="F14" s="1"/>
      <c r="G14" s="4">
        <v>10922</v>
      </c>
      <c r="H14" s="1"/>
    </row>
    <row r="15" spans="1:8" ht="21.75" customHeight="1">
      <c r="A15" s="21" t="s">
        <v>2</v>
      </c>
      <c r="C15" s="22"/>
      <c r="D15" s="13"/>
      <c r="E15" s="2">
        <f>SUM(E10:E14)</f>
        <v>431559</v>
      </c>
      <c r="F15" s="1"/>
      <c r="G15" s="2">
        <f>SUM(G10:G14)</f>
        <v>492317</v>
      </c>
      <c r="H15" s="1"/>
    </row>
    <row r="16" spans="1:8" ht="21.75" customHeight="1">
      <c r="A16" s="21" t="s">
        <v>11</v>
      </c>
      <c r="C16" s="22"/>
      <c r="D16" s="13"/>
      <c r="E16" s="3"/>
      <c r="F16" s="1"/>
      <c r="G16" s="3"/>
      <c r="H16" s="1"/>
    </row>
    <row r="17" spans="1:8" ht="21.75" customHeight="1">
      <c r="A17" s="13" t="s">
        <v>91</v>
      </c>
      <c r="C17" s="22">
        <v>9</v>
      </c>
      <c r="D17" s="22"/>
      <c r="E17" s="3">
        <v>10000</v>
      </c>
      <c r="F17" s="1"/>
      <c r="G17" s="3">
        <v>10000</v>
      </c>
      <c r="H17" s="1"/>
    </row>
    <row r="18" spans="1:8" ht="21.75" customHeight="1">
      <c r="A18" s="25" t="s">
        <v>38</v>
      </c>
      <c r="C18" s="22">
        <v>10</v>
      </c>
      <c r="D18" s="22"/>
      <c r="E18" s="3">
        <v>40502</v>
      </c>
      <c r="F18" s="1"/>
      <c r="G18" s="3">
        <v>42975</v>
      </c>
      <c r="H18" s="1"/>
    </row>
    <row r="19" spans="1:8" ht="21.75" customHeight="1">
      <c r="A19" s="23" t="s">
        <v>89</v>
      </c>
      <c r="C19" s="22"/>
      <c r="D19" s="22"/>
      <c r="E19" s="3">
        <v>16782</v>
      </c>
      <c r="F19" s="1"/>
      <c r="G19" s="3">
        <v>20818</v>
      </c>
      <c r="H19" s="1"/>
    </row>
    <row r="20" spans="1:8" ht="21.75" customHeight="1">
      <c r="A20" s="23" t="s">
        <v>43</v>
      </c>
      <c r="C20" s="22"/>
      <c r="D20" s="22"/>
      <c r="E20" s="1">
        <v>6457</v>
      </c>
      <c r="F20" s="1"/>
      <c r="G20" s="1">
        <v>6949</v>
      </c>
      <c r="H20" s="1"/>
    </row>
    <row r="21" spans="1:8" ht="21.75" customHeight="1">
      <c r="A21" s="23" t="s">
        <v>44</v>
      </c>
      <c r="C21" s="22"/>
      <c r="D21" s="22"/>
      <c r="E21" s="1">
        <v>20767</v>
      </c>
      <c r="F21" s="1"/>
      <c r="G21" s="1">
        <v>21264</v>
      </c>
      <c r="H21" s="1"/>
    </row>
    <row r="22" spans="1:8" ht="21.75" customHeight="1">
      <c r="A22" s="23" t="s">
        <v>78</v>
      </c>
      <c r="C22" s="22"/>
      <c r="D22" s="22"/>
      <c r="E22" s="4">
        <v>9760</v>
      </c>
      <c r="F22" s="1"/>
      <c r="G22" s="4">
        <v>7332</v>
      </c>
      <c r="H22" s="1"/>
    </row>
    <row r="23" spans="1:8" ht="21.75" customHeight="1">
      <c r="A23" s="10" t="s">
        <v>12</v>
      </c>
      <c r="C23" s="26"/>
      <c r="D23" s="1"/>
      <c r="E23" s="4">
        <f>SUM(E17:E22)</f>
        <v>104268</v>
      </c>
      <c r="F23" s="1"/>
      <c r="G23" s="4">
        <f>SUM(G17:G22)</f>
        <v>109338</v>
      </c>
      <c r="H23" s="1"/>
    </row>
    <row r="24" spans="1:8" ht="21.75" customHeight="1" thickBot="1">
      <c r="A24" s="21" t="s">
        <v>3</v>
      </c>
      <c r="C24" s="26"/>
      <c r="D24" s="1"/>
      <c r="E24" s="5">
        <f>SUM(E15,E23)</f>
        <v>535827</v>
      </c>
      <c r="F24" s="1"/>
      <c r="G24" s="5">
        <f>SUM(G15,G23)</f>
        <v>601655</v>
      </c>
      <c r="H24" s="1"/>
    </row>
    <row r="25" spans="3:8" ht="21.75" customHeight="1" thickTop="1">
      <c r="C25" s="26"/>
      <c r="D25" s="1"/>
      <c r="G25" s="1"/>
      <c r="H25" s="1"/>
    </row>
    <row r="26" spans="1:8" ht="21.75" customHeight="1">
      <c r="A26" s="13" t="s">
        <v>4</v>
      </c>
      <c r="C26" s="26"/>
      <c r="D26" s="1"/>
      <c r="G26" s="1"/>
      <c r="H26" s="1"/>
    </row>
    <row r="27" spans="3:8" ht="21.75" customHeight="1">
      <c r="C27" s="26"/>
      <c r="D27" s="1"/>
      <c r="G27" s="1"/>
      <c r="H27" s="1"/>
    </row>
    <row r="28" spans="1:8" ht="21.75" customHeight="1">
      <c r="A28" s="10" t="s">
        <v>76</v>
      </c>
      <c r="B28" s="11"/>
      <c r="C28" s="11"/>
      <c r="D28" s="12"/>
      <c r="G28" s="12"/>
      <c r="H28" s="12"/>
    </row>
    <row r="29" spans="1:8" ht="21.75" customHeight="1">
      <c r="A29" s="10" t="s">
        <v>30</v>
      </c>
      <c r="B29" s="11"/>
      <c r="C29" s="11"/>
      <c r="D29" s="27"/>
      <c r="G29" s="27"/>
      <c r="H29" s="27"/>
    </row>
    <row r="30" spans="1:8" ht="21.75" customHeight="1">
      <c r="A30" s="10"/>
      <c r="B30" s="11"/>
      <c r="C30" s="11"/>
      <c r="D30" s="12"/>
      <c r="H30" s="6" t="s">
        <v>93</v>
      </c>
    </row>
    <row r="31" spans="2:8" ht="21.75" customHeight="1">
      <c r="B31" s="11"/>
      <c r="C31" s="11"/>
      <c r="D31" s="12"/>
      <c r="E31" s="28" t="s">
        <v>95</v>
      </c>
      <c r="F31" s="28"/>
      <c r="G31" s="28" t="s">
        <v>95</v>
      </c>
      <c r="H31" s="12"/>
    </row>
    <row r="32" spans="2:8" ht="21.75" customHeight="1">
      <c r="B32" s="11"/>
      <c r="C32" s="16" t="s">
        <v>35</v>
      </c>
      <c r="D32" s="12"/>
      <c r="E32" s="65" t="s">
        <v>136</v>
      </c>
      <c r="F32" s="17"/>
      <c r="G32" s="65" t="s">
        <v>123</v>
      </c>
      <c r="H32" s="12"/>
    </row>
    <row r="33" spans="2:8" ht="21.75" customHeight="1">
      <c r="B33" s="11"/>
      <c r="C33" s="16"/>
      <c r="D33" s="12"/>
      <c r="E33" s="66" t="s">
        <v>96</v>
      </c>
      <c r="F33" s="66"/>
      <c r="G33" s="66" t="s">
        <v>97</v>
      </c>
      <c r="H33" s="12"/>
    </row>
    <row r="34" spans="2:8" ht="21.75" customHeight="1">
      <c r="B34" s="11"/>
      <c r="C34" s="16"/>
      <c r="D34" s="12"/>
      <c r="E34" s="66" t="s">
        <v>98</v>
      </c>
      <c r="F34" s="66"/>
      <c r="G34" s="66"/>
      <c r="H34" s="12"/>
    </row>
    <row r="35" spans="1:8" ht="21.75" customHeight="1">
      <c r="A35" s="10" t="s">
        <v>20</v>
      </c>
      <c r="D35" s="28"/>
      <c r="G35" s="28"/>
      <c r="H35" s="28"/>
    </row>
    <row r="36" spans="1:8" ht="21.75" customHeight="1">
      <c r="A36" s="21" t="s">
        <v>5</v>
      </c>
      <c r="C36" s="22"/>
      <c r="D36" s="1"/>
      <c r="G36" s="1"/>
      <c r="H36" s="1"/>
    </row>
    <row r="37" spans="1:8" ht="21.75" customHeight="1">
      <c r="A37" s="13" t="s">
        <v>39</v>
      </c>
      <c r="C37" s="55" t="s">
        <v>144</v>
      </c>
      <c r="D37" s="22"/>
      <c r="E37" s="6">
        <v>162755</v>
      </c>
      <c r="G37" s="6">
        <v>253431</v>
      </c>
      <c r="H37" s="31"/>
    </row>
    <row r="38" spans="1:8" ht="21.75" customHeight="1">
      <c r="A38" s="13" t="s">
        <v>85</v>
      </c>
      <c r="C38" s="55"/>
      <c r="D38" s="22"/>
      <c r="E38" s="6">
        <v>65</v>
      </c>
      <c r="G38" s="6">
        <v>71</v>
      </c>
      <c r="H38" s="31"/>
    </row>
    <row r="39" spans="1:10" ht="21.75" customHeight="1">
      <c r="A39" s="23" t="s">
        <v>105</v>
      </c>
      <c r="C39" s="55"/>
      <c r="D39" s="22"/>
      <c r="E39" s="6">
        <v>1696</v>
      </c>
      <c r="G39" s="6">
        <v>3826</v>
      </c>
      <c r="H39" s="31"/>
      <c r="J39" s="84"/>
    </row>
    <row r="40" spans="1:8" ht="21.75" customHeight="1">
      <c r="A40" s="13" t="s">
        <v>21</v>
      </c>
      <c r="C40" s="55"/>
      <c r="D40" s="22"/>
      <c r="E40" s="8">
        <v>1978</v>
      </c>
      <c r="G40" s="8">
        <v>804</v>
      </c>
      <c r="H40" s="31"/>
    </row>
    <row r="41" spans="1:8" ht="21.75" customHeight="1">
      <c r="A41" s="21" t="s">
        <v>6</v>
      </c>
      <c r="C41" s="55"/>
      <c r="D41" s="22"/>
      <c r="E41" s="4">
        <f>SUM(E37:E40)</f>
        <v>166494</v>
      </c>
      <c r="G41" s="4">
        <f>SUM(G37:G40)</f>
        <v>258132</v>
      </c>
      <c r="H41" s="31"/>
    </row>
    <row r="42" spans="1:8" ht="21.75" customHeight="1">
      <c r="A42" s="21" t="s">
        <v>31</v>
      </c>
      <c r="C42" s="55"/>
      <c r="D42" s="22"/>
      <c r="E42" s="1"/>
      <c r="G42" s="1"/>
      <c r="H42" s="31"/>
    </row>
    <row r="43" spans="1:8" ht="21.75" customHeight="1">
      <c r="A43" s="13" t="s">
        <v>32</v>
      </c>
      <c r="C43" s="55">
        <v>12</v>
      </c>
      <c r="D43" s="22"/>
      <c r="E43" s="4">
        <v>20797</v>
      </c>
      <c r="G43" s="4">
        <v>14804</v>
      </c>
      <c r="H43" s="31"/>
    </row>
    <row r="44" spans="1:8" ht="21.75" customHeight="1">
      <c r="A44" s="21" t="s">
        <v>33</v>
      </c>
      <c r="C44" s="55"/>
      <c r="D44" s="26"/>
      <c r="E44" s="4">
        <f>SUM(E43)</f>
        <v>20797</v>
      </c>
      <c r="F44" s="1"/>
      <c r="G44" s="4">
        <f>SUM(G43)</f>
        <v>14804</v>
      </c>
      <c r="H44" s="1"/>
    </row>
    <row r="45" spans="1:8" ht="21.75" customHeight="1">
      <c r="A45" s="21" t="s">
        <v>34</v>
      </c>
      <c r="C45" s="55"/>
      <c r="D45" s="26"/>
      <c r="E45" s="4">
        <f>SUM(E41+E44)</f>
        <v>187291</v>
      </c>
      <c r="F45" s="1"/>
      <c r="G45" s="4">
        <f>SUM(G41+G44)</f>
        <v>272936</v>
      </c>
      <c r="H45" s="1"/>
    </row>
    <row r="46" spans="1:8" ht="21.75" customHeight="1">
      <c r="A46" s="21" t="s">
        <v>7</v>
      </c>
      <c r="C46" s="55"/>
      <c r="D46" s="55"/>
      <c r="E46" s="1"/>
      <c r="F46" s="55"/>
      <c r="G46" s="85"/>
      <c r="H46" s="55"/>
    </row>
    <row r="47" spans="1:8" ht="21.75" customHeight="1">
      <c r="A47" s="13" t="s">
        <v>15</v>
      </c>
      <c r="C47" s="55"/>
      <c r="D47" s="55"/>
      <c r="E47" s="1"/>
      <c r="F47" s="55"/>
      <c r="G47" s="85"/>
      <c r="H47" s="55"/>
    </row>
    <row r="48" spans="1:6" ht="21.75" customHeight="1">
      <c r="A48" s="25" t="s">
        <v>79</v>
      </c>
      <c r="C48" s="55"/>
      <c r="D48" s="55"/>
      <c r="E48" s="1"/>
      <c r="F48" s="33"/>
    </row>
    <row r="49" spans="1:8" ht="21.75" customHeight="1" thickBot="1">
      <c r="A49" s="23" t="s">
        <v>80</v>
      </c>
      <c r="C49" s="55"/>
      <c r="D49" s="55"/>
      <c r="E49" s="5">
        <v>200000</v>
      </c>
      <c r="F49" s="55"/>
      <c r="G49" s="5">
        <v>200000</v>
      </c>
      <c r="H49" s="55"/>
    </row>
    <row r="50" spans="1:8" ht="21.75" customHeight="1" thickTop="1">
      <c r="A50" s="25" t="s">
        <v>81</v>
      </c>
      <c r="C50" s="26"/>
      <c r="D50" s="1"/>
      <c r="E50" s="3"/>
      <c r="F50" s="55"/>
      <c r="G50" s="85"/>
      <c r="H50" s="1"/>
    </row>
    <row r="51" spans="1:11" ht="21.75" customHeight="1">
      <c r="A51" s="23" t="s">
        <v>80</v>
      </c>
      <c r="C51" s="26"/>
      <c r="D51" s="1"/>
      <c r="E51" s="1">
        <f>'ce (2)'!D17</f>
        <v>200000</v>
      </c>
      <c r="F51" s="55"/>
      <c r="G51" s="24">
        <v>200000</v>
      </c>
      <c r="H51" s="1"/>
      <c r="K51" s="1"/>
    </row>
    <row r="52" spans="1:8" ht="21.75" customHeight="1">
      <c r="A52" s="23" t="s">
        <v>82</v>
      </c>
      <c r="C52" s="26"/>
      <c r="D52" s="1"/>
      <c r="E52" s="1">
        <f>'ce (2)'!F17</f>
        <v>39810</v>
      </c>
      <c r="F52" s="55"/>
      <c r="G52" s="24">
        <v>39810</v>
      </c>
      <c r="H52" s="1"/>
    </row>
    <row r="53" spans="1:8" ht="21.75" customHeight="1">
      <c r="A53" s="25" t="s">
        <v>65</v>
      </c>
      <c r="C53" s="26"/>
      <c r="D53" s="1"/>
      <c r="E53" s="1"/>
      <c r="F53" s="55"/>
      <c r="G53" s="24"/>
      <c r="H53" s="1"/>
    </row>
    <row r="54" spans="1:8" ht="21.75" customHeight="1">
      <c r="A54" s="23" t="s">
        <v>66</v>
      </c>
      <c r="C54" s="22"/>
      <c r="D54" s="1"/>
      <c r="E54" s="1">
        <f>'ce (2)'!H17</f>
        <v>14550</v>
      </c>
      <c r="F54" s="55"/>
      <c r="G54" s="24">
        <v>14550</v>
      </c>
      <c r="H54" s="1"/>
    </row>
    <row r="55" spans="1:10" ht="21.75" customHeight="1">
      <c r="A55" s="23" t="s">
        <v>67</v>
      </c>
      <c r="C55" s="26"/>
      <c r="D55" s="1"/>
      <c r="E55" s="1">
        <f>'ce (2)'!J17</f>
        <v>94176</v>
      </c>
      <c r="F55" s="55"/>
      <c r="G55" s="8">
        <v>74359</v>
      </c>
      <c r="H55" s="1"/>
      <c r="J55" s="24"/>
    </row>
    <row r="56" spans="1:8" ht="21.75" customHeight="1">
      <c r="A56" s="10" t="s">
        <v>8</v>
      </c>
      <c r="C56" s="26"/>
      <c r="D56" s="1"/>
      <c r="E56" s="2">
        <f>SUM(E51:E55)</f>
        <v>348536</v>
      </c>
      <c r="G56" s="2">
        <f>SUM(G51:G55)</f>
        <v>328719</v>
      </c>
      <c r="H56" s="1"/>
    </row>
    <row r="57" spans="1:8" ht="21.75" customHeight="1" thickBot="1">
      <c r="A57" s="10" t="s">
        <v>9</v>
      </c>
      <c r="C57" s="26"/>
      <c r="D57" s="1"/>
      <c r="E57" s="5">
        <f>SUM(E45+E56)</f>
        <v>535827</v>
      </c>
      <c r="G57" s="5">
        <f>SUM(G45+G56)</f>
        <v>601655</v>
      </c>
      <c r="H57" s="1"/>
    </row>
    <row r="58" spans="3:8" ht="19.5" customHeight="1" thickTop="1">
      <c r="C58" s="26"/>
      <c r="D58" s="29"/>
      <c r="E58" s="50"/>
      <c r="F58" s="51"/>
      <c r="G58" s="50"/>
      <c r="H58" s="52"/>
    </row>
    <row r="59" spans="1:8" ht="21.75" customHeight="1">
      <c r="A59" s="13" t="s">
        <v>4</v>
      </c>
      <c r="C59" s="26"/>
      <c r="D59" s="1"/>
      <c r="G59" s="1"/>
      <c r="H59" s="1"/>
    </row>
    <row r="60" spans="3:8" ht="12.75" customHeight="1">
      <c r="C60" s="26"/>
      <c r="D60" s="1"/>
      <c r="G60" s="1"/>
      <c r="H60" s="1"/>
    </row>
    <row r="61" spans="1:8" ht="12.75" customHeight="1">
      <c r="A61" s="30"/>
      <c r="B61" s="23"/>
      <c r="D61" s="1"/>
      <c r="G61" s="1"/>
      <c r="H61" s="1"/>
    </row>
    <row r="62" spans="1:8" ht="12.75" customHeight="1">
      <c r="A62" s="31"/>
      <c r="B62" s="23"/>
      <c r="D62" s="1"/>
      <c r="G62" s="1"/>
      <c r="H62" s="1"/>
    </row>
    <row r="63" spans="2:8" s="31" customFormat="1" ht="21.75" customHeight="1">
      <c r="B63" s="23" t="s">
        <v>10</v>
      </c>
      <c r="D63" s="1"/>
      <c r="G63" s="1"/>
      <c r="H63" s="1"/>
    </row>
    <row r="64" spans="1:8" ht="12.75" customHeight="1">
      <c r="A64" s="30"/>
      <c r="D64" s="1"/>
      <c r="G64" s="1"/>
      <c r="H64" s="1"/>
    </row>
  </sheetData>
  <sheetProtection/>
  <printOptions horizontalCentered="1"/>
  <pageMargins left="0.9448818897637796" right="0.5118110236220472" top="0.9055118110236221" bottom="0.7480314960629921" header="0.5118110236220472" footer="0.5118110236220472"/>
  <pageSetup horizontalDpi="600" verticalDpi="600" orientation="portrait" paperSize="9" scale="95" r:id="rId1"/>
  <rowBreaks count="1" manualBreakCount="1">
    <brk id="2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135"/>
  <sheetViews>
    <sheetView showGridLines="0" view="pageBreakPreview" zoomScale="85" zoomScaleSheetLayoutView="85" workbookViewId="0" topLeftCell="A1">
      <selection activeCell="A117" sqref="A117"/>
    </sheetView>
  </sheetViews>
  <sheetFormatPr defaultColWidth="10.75390625" defaultRowHeight="22.5" customHeight="1"/>
  <cols>
    <col min="1" max="1" width="46.375" style="13" customWidth="1"/>
    <col min="2" max="2" width="1.75390625" style="13" customWidth="1"/>
    <col min="3" max="3" width="7.75390625" style="13" customWidth="1"/>
    <col min="4" max="4" width="1.75390625" style="33" customWidth="1"/>
    <col min="5" max="5" width="16.75390625" style="33" customWidth="1"/>
    <col min="6" max="6" width="1.75390625" style="33" customWidth="1"/>
    <col min="7" max="7" width="16.75390625" style="33" customWidth="1"/>
    <col min="8" max="8" width="1.625" style="26" customWidth="1"/>
    <col min="9" max="9" width="1.75390625" style="13" customWidth="1"/>
    <col min="10" max="16384" width="10.75390625" style="13" customWidth="1"/>
  </cols>
  <sheetData>
    <row r="1" ht="22.5" customHeight="1">
      <c r="H1" s="64" t="s">
        <v>94</v>
      </c>
    </row>
    <row r="2" spans="1:8" ht="22.5" customHeight="1">
      <c r="A2" s="10" t="s">
        <v>76</v>
      </c>
      <c r="B2" s="11"/>
      <c r="C2" s="11"/>
      <c r="D2" s="32"/>
      <c r="E2" s="32"/>
      <c r="F2" s="32"/>
      <c r="G2" s="32"/>
      <c r="H2" s="11"/>
    </row>
    <row r="3" spans="1:8" ht="22.5" customHeight="1">
      <c r="A3" s="10" t="s">
        <v>72</v>
      </c>
      <c r="B3" s="11"/>
      <c r="C3" s="11"/>
      <c r="D3" s="32"/>
      <c r="E3" s="32"/>
      <c r="F3" s="32"/>
      <c r="G3" s="32"/>
      <c r="H3" s="11"/>
    </row>
    <row r="4" spans="1:6" ht="22.5" customHeight="1">
      <c r="A4" s="10" t="s">
        <v>137</v>
      </c>
      <c r="B4" s="11"/>
      <c r="C4" s="11"/>
      <c r="D4" s="12"/>
      <c r="E4" s="12"/>
      <c r="F4" s="12"/>
    </row>
    <row r="5" spans="1:8" ht="22.5" customHeight="1">
      <c r="A5" s="10"/>
      <c r="B5" s="11"/>
      <c r="C5" s="11"/>
      <c r="D5" s="12"/>
      <c r="E5" s="28"/>
      <c r="F5" s="12"/>
      <c r="G5" s="12"/>
      <c r="H5" s="14" t="s">
        <v>99</v>
      </c>
    </row>
    <row r="6" spans="1:8" ht="22.5" customHeight="1">
      <c r="A6" s="15"/>
      <c r="B6" s="11"/>
      <c r="C6" s="16" t="s">
        <v>35</v>
      </c>
      <c r="D6" s="17"/>
      <c r="E6" s="18" t="s">
        <v>120</v>
      </c>
      <c r="F6" s="17"/>
      <c r="G6" s="19">
        <v>2561</v>
      </c>
      <c r="H6" s="20"/>
    </row>
    <row r="7" spans="1:8" ht="22.5" customHeight="1">
      <c r="A7" s="21" t="s">
        <v>73</v>
      </c>
      <c r="B7" s="11"/>
      <c r="C7" s="16"/>
      <c r="D7" s="17"/>
      <c r="E7" s="17"/>
      <c r="F7" s="17"/>
      <c r="G7" s="17"/>
      <c r="H7" s="20"/>
    </row>
    <row r="8" spans="1:3" ht="22.5" customHeight="1">
      <c r="A8" s="21" t="s">
        <v>22</v>
      </c>
      <c r="C8" s="26"/>
    </row>
    <row r="9" spans="1:8" ht="22.5" customHeight="1">
      <c r="A9" s="13" t="s">
        <v>40</v>
      </c>
      <c r="C9" s="26"/>
      <c r="D9" s="7"/>
      <c r="E9" s="24">
        <v>721964</v>
      </c>
      <c r="F9" s="7"/>
      <c r="G9" s="24">
        <v>589149</v>
      </c>
      <c r="H9" s="34"/>
    </row>
    <row r="10" spans="1:8" ht="22.5" customHeight="1">
      <c r="A10" s="13" t="s">
        <v>60</v>
      </c>
      <c r="C10" s="26"/>
      <c r="D10" s="7"/>
      <c r="E10" s="24">
        <v>5434</v>
      </c>
      <c r="F10" s="7"/>
      <c r="G10" s="24">
        <v>4120</v>
      </c>
      <c r="H10" s="34"/>
    </row>
    <row r="11" spans="1:8" ht="22.5" customHeight="1">
      <c r="A11" s="13" t="s">
        <v>26</v>
      </c>
      <c r="C11" s="22">
        <v>13</v>
      </c>
      <c r="D11" s="7"/>
      <c r="E11" s="8">
        <v>10317</v>
      </c>
      <c r="F11" s="7"/>
      <c r="G11" s="8">
        <v>8353</v>
      </c>
      <c r="H11" s="34"/>
    </row>
    <row r="12" spans="1:8" ht="22.5" customHeight="1">
      <c r="A12" s="21" t="s">
        <v>23</v>
      </c>
      <c r="C12" s="26"/>
      <c r="D12" s="7"/>
      <c r="E12" s="8">
        <f>SUM(E9:E11)</f>
        <v>737715</v>
      </c>
      <c r="F12" s="7"/>
      <c r="G12" s="8">
        <f>SUM(G9:G11)</f>
        <v>601622</v>
      </c>
      <c r="H12" s="34"/>
    </row>
    <row r="13" spans="1:8" ht="22.5" customHeight="1">
      <c r="A13" s="21" t="s">
        <v>24</v>
      </c>
      <c r="C13" s="26"/>
      <c r="D13" s="7"/>
      <c r="E13" s="24"/>
      <c r="F13" s="7"/>
      <c r="G13" s="24"/>
      <c r="H13" s="34"/>
    </row>
    <row r="14" spans="1:8" ht="22.5" customHeight="1">
      <c r="A14" s="13" t="s">
        <v>41</v>
      </c>
      <c r="C14" s="26"/>
      <c r="D14" s="7"/>
      <c r="E14" s="24">
        <v>632859</v>
      </c>
      <c r="F14" s="7"/>
      <c r="G14" s="24">
        <v>518112</v>
      </c>
      <c r="H14" s="34"/>
    </row>
    <row r="15" spans="1:8" ht="22.5" customHeight="1">
      <c r="A15" s="13" t="s">
        <v>61</v>
      </c>
      <c r="C15" s="26"/>
      <c r="D15" s="7"/>
      <c r="E15" s="24">
        <v>1557</v>
      </c>
      <c r="F15" s="7"/>
      <c r="G15" s="24">
        <v>658</v>
      </c>
      <c r="H15" s="34"/>
    </row>
    <row r="16" spans="1:8" ht="22.5" customHeight="1">
      <c r="A16" s="13" t="s">
        <v>131</v>
      </c>
      <c r="C16" s="26"/>
      <c r="D16" s="7"/>
      <c r="E16" s="7">
        <v>62065</v>
      </c>
      <c r="F16" s="7"/>
      <c r="G16" s="24">
        <v>55915</v>
      </c>
      <c r="H16" s="35"/>
    </row>
    <row r="17" spans="1:8" ht="22.5" customHeight="1">
      <c r="A17" s="13" t="s">
        <v>27</v>
      </c>
      <c r="C17" s="26"/>
      <c r="D17" s="7"/>
      <c r="E17" s="7">
        <v>20951</v>
      </c>
      <c r="F17" s="7"/>
      <c r="G17" s="7">
        <v>16381</v>
      </c>
      <c r="H17" s="35"/>
    </row>
    <row r="18" spans="1:8" ht="22.5" customHeight="1">
      <c r="A18" s="21" t="s">
        <v>25</v>
      </c>
      <c r="C18" s="26"/>
      <c r="D18" s="7"/>
      <c r="E18" s="9">
        <f>SUM(E14:E17)</f>
        <v>717432</v>
      </c>
      <c r="F18" s="7"/>
      <c r="G18" s="9">
        <f>SUM(G14:G17)</f>
        <v>591066</v>
      </c>
      <c r="H18" s="34"/>
    </row>
    <row r="19" spans="1:8" ht="22.5" customHeight="1">
      <c r="A19" s="21" t="s">
        <v>107</v>
      </c>
      <c r="C19" s="26"/>
      <c r="D19" s="7"/>
      <c r="E19" s="7">
        <f>E12-E18</f>
        <v>20283</v>
      </c>
      <c r="F19" s="7"/>
      <c r="G19" s="7">
        <f>G12-G18</f>
        <v>10556</v>
      </c>
      <c r="H19" s="35"/>
    </row>
    <row r="20" spans="1:8" ht="22.5" customHeight="1">
      <c r="A20" s="13" t="s">
        <v>28</v>
      </c>
      <c r="C20" s="26"/>
      <c r="D20" s="7"/>
      <c r="E20" s="8">
        <v>-225</v>
      </c>
      <c r="F20" s="7"/>
      <c r="G20" s="8">
        <v>-202</v>
      </c>
      <c r="H20" s="34"/>
    </row>
    <row r="21" spans="1:8" ht="22.5" customHeight="1">
      <c r="A21" s="21" t="s">
        <v>108</v>
      </c>
      <c r="C21" s="26"/>
      <c r="D21" s="7"/>
      <c r="E21" s="7">
        <f>SUM(E19:E20)</f>
        <v>20058</v>
      </c>
      <c r="F21" s="7"/>
      <c r="G21" s="7">
        <f>SUM(G19:G20)</f>
        <v>10354</v>
      </c>
      <c r="H21" s="34"/>
    </row>
    <row r="22" spans="1:8" ht="22.5" customHeight="1">
      <c r="A22" s="13" t="s">
        <v>114</v>
      </c>
      <c r="C22" s="22">
        <v>14</v>
      </c>
      <c r="D22" s="7"/>
      <c r="E22" s="8">
        <v>-3840</v>
      </c>
      <c r="F22" s="7"/>
      <c r="G22" s="8">
        <v>-1899</v>
      </c>
      <c r="H22" s="34"/>
    </row>
    <row r="23" spans="1:8" ht="22.5" customHeight="1">
      <c r="A23" s="49" t="s">
        <v>109</v>
      </c>
      <c r="C23" s="22"/>
      <c r="D23" s="7"/>
      <c r="E23" s="69">
        <f>SUM(E21:E22)</f>
        <v>16218</v>
      </c>
      <c r="F23" s="7"/>
      <c r="G23" s="69">
        <f>SUM(G21:G22)</f>
        <v>8455</v>
      </c>
      <c r="H23" s="34"/>
    </row>
    <row r="24" spans="1:10" ht="22.5" customHeight="1">
      <c r="A24" s="49"/>
      <c r="C24" s="22"/>
      <c r="D24" s="7"/>
      <c r="E24" s="7"/>
      <c r="F24" s="7"/>
      <c r="G24" s="7"/>
      <c r="H24" s="35"/>
      <c r="I24" s="31"/>
      <c r="J24" s="31"/>
    </row>
    <row r="25" spans="1:8" ht="22.5" customHeight="1">
      <c r="A25" s="58" t="s">
        <v>100</v>
      </c>
      <c r="C25" s="22"/>
      <c r="D25" s="7"/>
      <c r="E25" s="61">
        <v>0</v>
      </c>
      <c r="F25" s="59"/>
      <c r="G25" s="61">
        <v>0</v>
      </c>
      <c r="H25" s="34"/>
    </row>
    <row r="26" spans="1:8" ht="22.5" customHeight="1">
      <c r="A26" s="57"/>
      <c r="C26" s="22"/>
      <c r="D26" s="7"/>
      <c r="E26" s="59"/>
      <c r="F26" s="60"/>
      <c r="G26" s="59"/>
      <c r="H26" s="34"/>
    </row>
    <row r="27" spans="1:8" ht="22.5" customHeight="1" thickBot="1">
      <c r="A27" s="56" t="s">
        <v>101</v>
      </c>
      <c r="C27" s="22"/>
      <c r="D27" s="7"/>
      <c r="E27" s="62">
        <f>E23+E25</f>
        <v>16218</v>
      </c>
      <c r="F27" s="63"/>
      <c r="G27" s="62">
        <f>G23+G25</f>
        <v>8455</v>
      </c>
      <c r="H27" s="34"/>
    </row>
    <row r="28" ht="22.5" customHeight="1" thickTop="1">
      <c r="C28" s="26"/>
    </row>
    <row r="29" spans="1:3" ht="22.5" customHeight="1">
      <c r="A29" s="21" t="s">
        <v>110</v>
      </c>
      <c r="C29" s="22">
        <v>15</v>
      </c>
    </row>
    <row r="30" spans="1:7" ht="22.5" customHeight="1" thickBot="1">
      <c r="A30" s="13" t="s">
        <v>111</v>
      </c>
      <c r="C30" s="26"/>
      <c r="E30" s="83">
        <v>0.04</v>
      </c>
      <c r="F30" s="89"/>
      <c r="G30" s="83">
        <v>0.022</v>
      </c>
    </row>
    <row r="31" ht="22.5" customHeight="1" thickTop="1">
      <c r="C31" s="26"/>
    </row>
    <row r="32" spans="1:7" ht="22.5" customHeight="1" thickBot="1">
      <c r="A32" s="13" t="s">
        <v>71</v>
      </c>
      <c r="C32" s="26"/>
      <c r="E32" s="36">
        <v>400000000</v>
      </c>
      <c r="G32" s="36">
        <v>400000000</v>
      </c>
    </row>
    <row r="33" ht="22.5" customHeight="1" thickTop="1">
      <c r="C33" s="26"/>
    </row>
    <row r="34" spans="1:3" ht="22.5" customHeight="1">
      <c r="A34" s="13" t="s">
        <v>4</v>
      </c>
      <c r="C34" s="26"/>
    </row>
    <row r="35" ht="22.5" customHeight="1">
      <c r="H35" s="64" t="s">
        <v>94</v>
      </c>
    </row>
    <row r="36" spans="1:8" ht="22.5" customHeight="1">
      <c r="A36" s="10" t="s">
        <v>76</v>
      </c>
      <c r="B36" s="11"/>
      <c r="C36" s="11"/>
      <c r="D36" s="32"/>
      <c r="E36" s="32"/>
      <c r="F36" s="32"/>
      <c r="G36" s="32"/>
      <c r="H36" s="11"/>
    </row>
    <row r="37" spans="1:8" ht="22.5" customHeight="1">
      <c r="A37" s="10" t="s">
        <v>72</v>
      </c>
      <c r="B37" s="11"/>
      <c r="C37" s="11"/>
      <c r="D37" s="32"/>
      <c r="E37" s="32"/>
      <c r="F37" s="32"/>
      <c r="G37" s="32"/>
      <c r="H37" s="11"/>
    </row>
    <row r="38" spans="1:6" ht="22.5" customHeight="1">
      <c r="A38" s="10" t="s">
        <v>143</v>
      </c>
      <c r="B38" s="11"/>
      <c r="C38" s="11"/>
      <c r="D38" s="12"/>
      <c r="E38" s="12"/>
      <c r="F38" s="12"/>
    </row>
    <row r="39" spans="1:8" ht="22.5" customHeight="1">
      <c r="A39" s="10"/>
      <c r="B39" s="11"/>
      <c r="C39" s="11"/>
      <c r="D39" s="12"/>
      <c r="E39" s="28"/>
      <c r="F39" s="12"/>
      <c r="G39" s="12"/>
      <c r="H39" s="14" t="s">
        <v>99</v>
      </c>
    </row>
    <row r="40" spans="1:8" ht="22.5" customHeight="1">
      <c r="A40" s="15"/>
      <c r="B40" s="11"/>
      <c r="C40" s="16" t="s">
        <v>35</v>
      </c>
      <c r="D40" s="17"/>
      <c r="E40" s="18" t="s">
        <v>120</v>
      </c>
      <c r="F40" s="17"/>
      <c r="G40" s="19">
        <v>2561</v>
      </c>
      <c r="H40" s="20"/>
    </row>
    <row r="41" spans="1:8" ht="22.5" customHeight="1">
      <c r="A41" s="21" t="s">
        <v>73</v>
      </c>
      <c r="B41" s="11"/>
      <c r="C41" s="16"/>
      <c r="D41" s="17"/>
      <c r="E41" s="17"/>
      <c r="F41" s="17"/>
      <c r="G41" s="17"/>
      <c r="H41" s="20"/>
    </row>
    <row r="42" spans="1:3" ht="22.5" customHeight="1">
      <c r="A42" s="21" t="s">
        <v>22</v>
      </c>
      <c r="C42" s="26"/>
    </row>
    <row r="43" spans="1:8" ht="22.5" customHeight="1">
      <c r="A43" s="13" t="s">
        <v>40</v>
      </c>
      <c r="C43" s="26"/>
      <c r="D43" s="7"/>
      <c r="E43" s="24">
        <v>2269675</v>
      </c>
      <c r="F43" s="7"/>
      <c r="G43" s="24">
        <v>1763654</v>
      </c>
      <c r="H43" s="34"/>
    </row>
    <row r="44" spans="1:8" ht="22.5" customHeight="1">
      <c r="A44" s="13" t="s">
        <v>60</v>
      </c>
      <c r="C44" s="26"/>
      <c r="D44" s="7"/>
      <c r="E44" s="24">
        <v>13999</v>
      </c>
      <c r="F44" s="7"/>
      <c r="G44" s="24">
        <v>10958</v>
      </c>
      <c r="H44" s="34"/>
    </row>
    <row r="45" spans="1:8" ht="22.5" customHeight="1">
      <c r="A45" s="13" t="s">
        <v>26</v>
      </c>
      <c r="C45" s="22">
        <v>13</v>
      </c>
      <c r="D45" s="7"/>
      <c r="E45" s="8">
        <v>30578</v>
      </c>
      <c r="F45" s="7"/>
      <c r="G45" s="8">
        <v>20775</v>
      </c>
      <c r="H45" s="34"/>
    </row>
    <row r="46" spans="1:8" ht="22.5" customHeight="1">
      <c r="A46" s="21" t="s">
        <v>23</v>
      </c>
      <c r="C46" s="26"/>
      <c r="D46" s="7"/>
      <c r="E46" s="8">
        <f>SUM(E43:E45)</f>
        <v>2314252</v>
      </c>
      <c r="F46" s="7"/>
      <c r="G46" s="8">
        <f>SUM(G43:G45)</f>
        <v>1795387</v>
      </c>
      <c r="H46" s="34"/>
    </row>
    <row r="47" spans="1:8" ht="22.5" customHeight="1">
      <c r="A47" s="21" t="s">
        <v>24</v>
      </c>
      <c r="C47" s="26"/>
      <c r="D47" s="7"/>
      <c r="E47" s="24"/>
      <c r="F47" s="7"/>
      <c r="G47" s="24"/>
      <c r="H47" s="34"/>
    </row>
    <row r="48" spans="1:8" ht="22.5" customHeight="1">
      <c r="A48" s="13" t="s">
        <v>41</v>
      </c>
      <c r="C48" s="26"/>
      <c r="D48" s="7"/>
      <c r="E48" s="24">
        <v>2006046</v>
      </c>
      <c r="F48" s="7"/>
      <c r="G48" s="24">
        <v>1544238</v>
      </c>
      <c r="H48" s="34"/>
    </row>
    <row r="49" spans="1:8" ht="22.5" customHeight="1">
      <c r="A49" s="13" t="s">
        <v>61</v>
      </c>
      <c r="C49" s="26"/>
      <c r="D49" s="7"/>
      <c r="E49" s="24">
        <v>3866</v>
      </c>
      <c r="F49" s="7"/>
      <c r="G49" s="24">
        <v>1869</v>
      </c>
      <c r="H49" s="34"/>
    </row>
    <row r="50" spans="1:8" ht="22.5" customHeight="1">
      <c r="A50" s="13" t="s">
        <v>131</v>
      </c>
      <c r="C50" s="26"/>
      <c r="D50" s="7"/>
      <c r="E50" s="24">
        <v>185602</v>
      </c>
      <c r="F50" s="7"/>
      <c r="G50" s="7">
        <v>166161</v>
      </c>
      <c r="H50" s="35"/>
    </row>
    <row r="51" spans="1:8" ht="22.5" customHeight="1">
      <c r="A51" s="13" t="s">
        <v>27</v>
      </c>
      <c r="C51" s="26"/>
      <c r="D51" s="7"/>
      <c r="E51" s="7">
        <v>63828</v>
      </c>
      <c r="F51" s="7"/>
      <c r="G51" s="7">
        <v>50307</v>
      </c>
      <c r="H51" s="35"/>
    </row>
    <row r="52" spans="1:8" ht="22.5" customHeight="1">
      <c r="A52" s="21" t="s">
        <v>25</v>
      </c>
      <c r="C52" s="26"/>
      <c r="D52" s="7"/>
      <c r="E52" s="9">
        <f>SUM(E48:E51)</f>
        <v>2259342</v>
      </c>
      <c r="F52" s="7"/>
      <c r="G52" s="9">
        <f>SUM(G48:G51)</f>
        <v>1762575</v>
      </c>
      <c r="H52" s="34"/>
    </row>
    <row r="53" spans="1:8" ht="22.5" customHeight="1">
      <c r="A53" s="21" t="s">
        <v>107</v>
      </c>
      <c r="C53" s="26"/>
      <c r="D53" s="7"/>
      <c r="E53" s="7">
        <f>E46-E52</f>
        <v>54910</v>
      </c>
      <c r="F53" s="7"/>
      <c r="G53" s="7">
        <f>G46-G52</f>
        <v>32812</v>
      </c>
      <c r="H53" s="35"/>
    </row>
    <row r="54" spans="1:8" ht="22.5" customHeight="1">
      <c r="A54" s="13" t="s">
        <v>28</v>
      </c>
      <c r="C54" s="26"/>
      <c r="D54" s="7"/>
      <c r="E54" s="8">
        <v>-639</v>
      </c>
      <c r="F54" s="7"/>
      <c r="G54" s="8">
        <v>-644</v>
      </c>
      <c r="H54" s="34"/>
    </row>
    <row r="55" spans="1:8" ht="22.5" customHeight="1">
      <c r="A55" s="21" t="s">
        <v>108</v>
      </c>
      <c r="C55" s="26"/>
      <c r="D55" s="7"/>
      <c r="E55" s="7">
        <f>SUM(E53:E54)</f>
        <v>54271</v>
      </c>
      <c r="F55" s="7"/>
      <c r="G55" s="7">
        <f>SUM(G53:G54)</f>
        <v>32168</v>
      </c>
      <c r="H55" s="34"/>
    </row>
    <row r="56" spans="1:8" ht="22.5" customHeight="1">
      <c r="A56" s="13" t="s">
        <v>114</v>
      </c>
      <c r="C56" s="22">
        <v>14</v>
      </c>
      <c r="D56" s="7"/>
      <c r="E56" s="8">
        <v>-10454</v>
      </c>
      <c r="F56" s="7"/>
      <c r="G56" s="8">
        <v>-5873</v>
      </c>
      <c r="H56" s="34"/>
    </row>
    <row r="57" spans="1:8" ht="22.5" customHeight="1">
      <c r="A57" s="49" t="s">
        <v>109</v>
      </c>
      <c r="C57" s="22"/>
      <c r="D57" s="7"/>
      <c r="E57" s="69">
        <f>SUM(E55:E56)</f>
        <v>43817</v>
      </c>
      <c r="F57" s="7"/>
      <c r="G57" s="69">
        <f>SUM(G55:G56)</f>
        <v>26295</v>
      </c>
      <c r="H57" s="34"/>
    </row>
    <row r="58" spans="1:10" ht="22.5" customHeight="1">
      <c r="A58" s="49"/>
      <c r="C58" s="22"/>
      <c r="D58" s="7"/>
      <c r="E58" s="7"/>
      <c r="F58" s="7"/>
      <c r="G58" s="7"/>
      <c r="H58" s="35"/>
      <c r="I58" s="31"/>
      <c r="J58" s="31"/>
    </row>
    <row r="59" spans="1:8" ht="22.5" customHeight="1">
      <c r="A59" s="58" t="s">
        <v>100</v>
      </c>
      <c r="C59" s="22"/>
      <c r="D59" s="7"/>
      <c r="E59" s="61">
        <v>0</v>
      </c>
      <c r="F59" s="59"/>
      <c r="G59" s="61">
        <v>0</v>
      </c>
      <c r="H59" s="34"/>
    </row>
    <row r="60" spans="1:8" ht="22.5" customHeight="1">
      <c r="A60" s="57"/>
      <c r="C60" s="22"/>
      <c r="D60" s="7"/>
      <c r="E60" s="59"/>
      <c r="F60" s="60"/>
      <c r="G60" s="59"/>
      <c r="H60" s="34"/>
    </row>
    <row r="61" spans="1:8" ht="22.5" customHeight="1" thickBot="1">
      <c r="A61" s="56" t="s">
        <v>101</v>
      </c>
      <c r="C61" s="22"/>
      <c r="D61" s="7"/>
      <c r="E61" s="62">
        <f>E57+E59</f>
        <v>43817</v>
      </c>
      <c r="F61" s="63"/>
      <c r="G61" s="62">
        <f>G57+G59</f>
        <v>26295</v>
      </c>
      <c r="H61" s="34"/>
    </row>
    <row r="62" ht="22.5" customHeight="1" thickTop="1">
      <c r="C62" s="26"/>
    </row>
    <row r="63" spans="1:3" ht="22.5" customHeight="1">
      <c r="A63" s="21" t="s">
        <v>110</v>
      </c>
      <c r="C63" s="22">
        <v>15</v>
      </c>
    </row>
    <row r="64" spans="1:7" ht="22.5" customHeight="1" thickBot="1">
      <c r="A64" s="13" t="s">
        <v>111</v>
      </c>
      <c r="C64" s="26"/>
      <c r="E64" s="83">
        <v>0.11</v>
      </c>
      <c r="F64" s="89"/>
      <c r="G64" s="83">
        <v>0.07</v>
      </c>
    </row>
    <row r="65" ht="22.5" customHeight="1" thickTop="1">
      <c r="C65" s="26"/>
    </row>
    <row r="66" spans="1:7" ht="22.5" customHeight="1" thickBot="1">
      <c r="A66" s="13" t="s">
        <v>71</v>
      </c>
      <c r="C66" s="26"/>
      <c r="E66" s="36">
        <v>400000000</v>
      </c>
      <c r="G66" s="36">
        <v>400000000</v>
      </c>
    </row>
    <row r="67" ht="22.5" customHeight="1" thickTop="1">
      <c r="C67" s="26"/>
    </row>
    <row r="68" spans="1:3" ht="22.5" customHeight="1">
      <c r="A68" s="13" t="s">
        <v>4</v>
      </c>
      <c r="C68" s="26"/>
    </row>
    <row r="69" ht="21" customHeight="1">
      <c r="H69" s="64" t="s">
        <v>94</v>
      </c>
    </row>
    <row r="70" spans="1:8" ht="21" customHeight="1">
      <c r="A70" s="10" t="s">
        <v>76</v>
      </c>
      <c r="B70" s="11"/>
      <c r="C70" s="11"/>
      <c r="D70" s="32"/>
      <c r="E70" s="32"/>
      <c r="F70" s="32"/>
      <c r="G70" s="32"/>
      <c r="H70" s="11"/>
    </row>
    <row r="71" spans="1:8" ht="21" customHeight="1">
      <c r="A71" s="37" t="s">
        <v>45</v>
      </c>
      <c r="B71" s="11"/>
      <c r="C71" s="11"/>
      <c r="D71" s="32"/>
      <c r="E71" s="32"/>
      <c r="F71" s="32"/>
      <c r="G71" s="32"/>
      <c r="H71" s="11"/>
    </row>
    <row r="72" spans="1:6" ht="21" customHeight="1">
      <c r="A72" s="10" t="s">
        <v>140</v>
      </c>
      <c r="B72" s="11"/>
      <c r="C72" s="11"/>
      <c r="D72" s="12"/>
      <c r="E72" s="12"/>
      <c r="F72" s="12"/>
    </row>
    <row r="73" spans="1:8" ht="21" customHeight="1">
      <c r="A73" s="10"/>
      <c r="B73" s="11"/>
      <c r="C73" s="11"/>
      <c r="D73" s="12"/>
      <c r="E73" s="28"/>
      <c r="F73" s="12"/>
      <c r="G73" s="12"/>
      <c r="H73" s="14" t="s">
        <v>93</v>
      </c>
    </row>
    <row r="74" spans="1:8" ht="21" customHeight="1">
      <c r="A74" s="15"/>
      <c r="B74" s="11"/>
      <c r="C74" s="16"/>
      <c r="D74" s="17"/>
      <c r="E74" s="18" t="s">
        <v>120</v>
      </c>
      <c r="F74" s="17"/>
      <c r="G74" s="19">
        <v>2561</v>
      </c>
      <c r="H74" s="20"/>
    </row>
    <row r="75" spans="1:2" ht="21" customHeight="1">
      <c r="A75" s="38" t="s">
        <v>46</v>
      </c>
      <c r="B75" s="39"/>
    </row>
    <row r="76" spans="1:7" ht="21" customHeight="1">
      <c r="A76" s="40" t="s">
        <v>117</v>
      </c>
      <c r="B76" s="41"/>
      <c r="E76" s="42">
        <f>SUM(E55)</f>
        <v>54271</v>
      </c>
      <c r="G76" s="42">
        <f>SUM(G55)</f>
        <v>32168</v>
      </c>
    </row>
    <row r="77" spans="1:7" ht="21" customHeight="1">
      <c r="A77" s="40" t="s">
        <v>119</v>
      </c>
      <c r="B77" s="41"/>
      <c r="E77" s="43"/>
      <c r="G77" s="43"/>
    </row>
    <row r="78" spans="1:5" ht="21" customHeight="1">
      <c r="A78" s="40" t="s">
        <v>62</v>
      </c>
      <c r="B78" s="41"/>
      <c r="E78" s="43"/>
    </row>
    <row r="79" spans="1:7" ht="21" customHeight="1">
      <c r="A79" s="40" t="s">
        <v>47</v>
      </c>
      <c r="B79" s="41"/>
      <c r="E79" s="43">
        <v>18218</v>
      </c>
      <c r="G79" s="43">
        <v>16924</v>
      </c>
    </row>
    <row r="80" spans="1:7" ht="21" customHeight="1">
      <c r="A80" s="40" t="s">
        <v>145</v>
      </c>
      <c r="B80" s="41"/>
      <c r="E80" s="43">
        <v>-130</v>
      </c>
      <c r="G80" s="43">
        <v>-36</v>
      </c>
    </row>
    <row r="81" spans="1:7" ht="21" customHeight="1">
      <c r="A81" s="40" t="s">
        <v>141</v>
      </c>
      <c r="B81" s="41"/>
      <c r="E81" s="43">
        <v>0</v>
      </c>
      <c r="G81" s="43">
        <v>7</v>
      </c>
    </row>
    <row r="82" spans="1:7" ht="21" customHeight="1">
      <c r="A82" s="40" t="s">
        <v>147</v>
      </c>
      <c r="B82" s="41"/>
      <c r="E82" s="43">
        <v>6592</v>
      </c>
      <c r="G82" s="43">
        <v>5411</v>
      </c>
    </row>
    <row r="83" spans="1:7" ht="21" customHeight="1">
      <c r="A83" s="40" t="s">
        <v>90</v>
      </c>
      <c r="B83" s="41"/>
      <c r="E83" s="43">
        <v>1626</v>
      </c>
      <c r="G83" s="43">
        <v>956</v>
      </c>
    </row>
    <row r="84" spans="1:7" ht="21" customHeight="1">
      <c r="A84" s="40" t="s">
        <v>132</v>
      </c>
      <c r="B84" s="41"/>
      <c r="E84" s="43">
        <v>-832</v>
      </c>
      <c r="G84" s="43">
        <v>444</v>
      </c>
    </row>
    <row r="85" spans="1:7" ht="21" customHeight="1">
      <c r="A85" s="40" t="s">
        <v>133</v>
      </c>
      <c r="B85" s="41"/>
      <c r="E85" s="43">
        <v>0</v>
      </c>
      <c r="G85" s="43">
        <v>949</v>
      </c>
    </row>
    <row r="86" spans="1:7" ht="21" customHeight="1">
      <c r="A86" s="40" t="s">
        <v>129</v>
      </c>
      <c r="B86" s="41"/>
      <c r="E86" s="43">
        <v>795</v>
      </c>
      <c r="G86" s="43">
        <v>296</v>
      </c>
    </row>
    <row r="87" spans="1:7" ht="21" customHeight="1">
      <c r="A87" s="40" t="s">
        <v>106</v>
      </c>
      <c r="B87" s="41"/>
      <c r="E87" s="43">
        <v>5993</v>
      </c>
      <c r="G87" s="43">
        <v>1137</v>
      </c>
    </row>
    <row r="88" spans="1:7" ht="21" customHeight="1">
      <c r="A88" s="40" t="s">
        <v>92</v>
      </c>
      <c r="B88" s="41"/>
      <c r="E88" s="43">
        <v>-915</v>
      </c>
      <c r="G88" s="43">
        <v>-410</v>
      </c>
    </row>
    <row r="89" spans="1:7" ht="21" customHeight="1">
      <c r="A89" s="40" t="s">
        <v>142</v>
      </c>
      <c r="B89" s="41"/>
      <c r="F89" s="13"/>
      <c r="G89" s="13"/>
    </row>
    <row r="90" spans="1:7" ht="21" customHeight="1">
      <c r="A90" s="40" t="s">
        <v>116</v>
      </c>
      <c r="B90" s="41"/>
      <c r="E90" s="43">
        <v>-96</v>
      </c>
      <c r="G90" s="43">
        <v>-34</v>
      </c>
    </row>
    <row r="91" spans="1:8" s="31" customFormat="1" ht="21" customHeight="1">
      <c r="A91" s="88" t="s">
        <v>128</v>
      </c>
      <c r="B91" s="87"/>
      <c r="D91" s="33"/>
      <c r="E91" s="45">
        <v>-268</v>
      </c>
      <c r="F91" s="33"/>
      <c r="G91" s="45">
        <v>-236</v>
      </c>
      <c r="H91" s="86"/>
    </row>
    <row r="92" spans="1:7" ht="21" customHeight="1">
      <c r="A92" s="40" t="s">
        <v>48</v>
      </c>
      <c r="B92" s="41"/>
      <c r="E92" s="13"/>
      <c r="F92" s="13"/>
      <c r="G92" s="13"/>
    </row>
    <row r="93" spans="1:7" ht="21" customHeight="1">
      <c r="A93" s="40" t="s">
        <v>49</v>
      </c>
      <c r="B93" s="41"/>
      <c r="E93" s="44">
        <f>SUM(E76:E91)</f>
        <v>85254</v>
      </c>
      <c r="G93" s="44">
        <f>SUM(G76:G91)</f>
        <v>57576</v>
      </c>
    </row>
    <row r="94" spans="1:7" ht="21" customHeight="1">
      <c r="A94" s="40" t="s">
        <v>63</v>
      </c>
      <c r="B94" s="41"/>
      <c r="E94" s="24"/>
      <c r="G94" s="24"/>
    </row>
    <row r="95" spans="1:7" ht="21" customHeight="1">
      <c r="A95" s="40" t="s">
        <v>50</v>
      </c>
      <c r="B95" s="41"/>
      <c r="E95" s="43">
        <v>15527</v>
      </c>
      <c r="G95" s="43">
        <v>-6198</v>
      </c>
    </row>
    <row r="96" spans="1:7" ht="21" customHeight="1">
      <c r="A96" s="40" t="s">
        <v>51</v>
      </c>
      <c r="B96" s="41"/>
      <c r="E96" s="43">
        <v>55782</v>
      </c>
      <c r="G96" s="43">
        <v>26450</v>
      </c>
    </row>
    <row r="97" spans="1:7" ht="21" customHeight="1">
      <c r="A97" s="40" t="s">
        <v>52</v>
      </c>
      <c r="B97" s="41"/>
      <c r="E97" s="43">
        <v>5129</v>
      </c>
      <c r="G97" s="43">
        <v>1203</v>
      </c>
    </row>
    <row r="98" spans="1:7" ht="21" customHeight="1">
      <c r="A98" s="40" t="s">
        <v>53</v>
      </c>
      <c r="B98" s="41"/>
      <c r="E98" s="43">
        <v>-298</v>
      </c>
      <c r="G98" s="43">
        <v>-2893</v>
      </c>
    </row>
    <row r="99" spans="1:7" ht="21" customHeight="1">
      <c r="A99" s="40" t="s">
        <v>64</v>
      </c>
      <c r="B99" s="41"/>
      <c r="E99" s="43"/>
      <c r="G99" s="43"/>
    </row>
    <row r="100" spans="1:7" ht="21" customHeight="1">
      <c r="A100" s="40" t="s">
        <v>54</v>
      </c>
      <c r="B100" s="41"/>
      <c r="E100" s="43">
        <v>-90676</v>
      </c>
      <c r="G100" s="43">
        <v>-27254</v>
      </c>
    </row>
    <row r="101" spans="1:7" ht="21" customHeight="1">
      <c r="A101" s="40" t="s">
        <v>55</v>
      </c>
      <c r="B101" s="41"/>
      <c r="E101" s="45">
        <v>1174</v>
      </c>
      <c r="G101" s="45">
        <v>-293</v>
      </c>
    </row>
    <row r="102" spans="1:7" ht="21" customHeight="1">
      <c r="A102" s="40" t="s">
        <v>135</v>
      </c>
      <c r="B102" s="41"/>
      <c r="E102" s="43">
        <f>SUM(E93,E95:E101)</f>
        <v>71892</v>
      </c>
      <c r="G102" s="43">
        <f>SUM(G93,G95:G101)</f>
        <v>48591</v>
      </c>
    </row>
    <row r="103" spans="1:7" ht="21" customHeight="1">
      <c r="A103" s="40" t="s">
        <v>127</v>
      </c>
      <c r="B103" s="39"/>
      <c r="E103" s="43">
        <v>330</v>
      </c>
      <c r="G103" s="43">
        <v>290</v>
      </c>
    </row>
    <row r="104" spans="1:7" ht="21" customHeight="1">
      <c r="A104" s="40" t="s">
        <v>56</v>
      </c>
      <c r="B104" s="41"/>
      <c r="E104" s="43">
        <v>-15012</v>
      </c>
      <c r="G104" s="43">
        <v>-8458</v>
      </c>
    </row>
    <row r="105" spans="1:7" ht="21.75">
      <c r="A105" s="38" t="s">
        <v>134</v>
      </c>
      <c r="B105" s="41"/>
      <c r="E105" s="46">
        <f>SUM(E103:E104)+E102</f>
        <v>57210</v>
      </c>
      <c r="G105" s="46">
        <f>SUM(G103:G104)+G102</f>
        <v>40423</v>
      </c>
    </row>
    <row r="106" spans="1:2" ht="21.75">
      <c r="A106" s="40"/>
      <c r="B106" s="41"/>
    </row>
    <row r="107" spans="1:2" ht="21.75">
      <c r="A107" s="13" t="s">
        <v>4</v>
      </c>
      <c r="B107" s="41"/>
    </row>
    <row r="108" spans="2:8" ht="22.5" customHeight="1">
      <c r="B108" s="41"/>
      <c r="H108" s="64" t="s">
        <v>94</v>
      </c>
    </row>
    <row r="109" spans="1:8" ht="22.5" customHeight="1">
      <c r="A109" s="10" t="s">
        <v>76</v>
      </c>
      <c r="B109" s="11"/>
      <c r="C109" s="11"/>
      <c r="D109" s="32"/>
      <c r="E109" s="32"/>
      <c r="F109" s="32"/>
      <c r="G109" s="32"/>
      <c r="H109" s="11"/>
    </row>
    <row r="110" spans="1:8" ht="22.5" customHeight="1">
      <c r="A110" s="37" t="s">
        <v>57</v>
      </c>
      <c r="B110" s="11"/>
      <c r="C110" s="11"/>
      <c r="D110" s="32"/>
      <c r="E110" s="32"/>
      <c r="F110" s="32"/>
      <c r="G110" s="32"/>
      <c r="H110" s="11"/>
    </row>
    <row r="111" spans="1:6" ht="22.5" customHeight="1">
      <c r="A111" s="10" t="s">
        <v>140</v>
      </c>
      <c r="B111" s="11"/>
      <c r="C111" s="11"/>
      <c r="D111" s="12"/>
      <c r="E111" s="12"/>
      <c r="F111" s="12"/>
    </row>
    <row r="112" spans="1:8" ht="22.5" customHeight="1">
      <c r="A112" s="10"/>
      <c r="B112" s="11"/>
      <c r="C112" s="11"/>
      <c r="D112" s="12"/>
      <c r="E112" s="28"/>
      <c r="F112" s="12"/>
      <c r="G112" s="12"/>
      <c r="H112" s="14" t="s">
        <v>93</v>
      </c>
    </row>
    <row r="113" spans="1:8" ht="22.5" customHeight="1">
      <c r="A113" s="15"/>
      <c r="B113" s="11"/>
      <c r="C113" s="16"/>
      <c r="D113" s="17"/>
      <c r="E113" s="18" t="s">
        <v>120</v>
      </c>
      <c r="F113" s="17"/>
      <c r="G113" s="19">
        <v>2561</v>
      </c>
      <c r="H113" s="20"/>
    </row>
    <row r="114" ht="22.5" customHeight="1">
      <c r="A114" s="38" t="s">
        <v>58</v>
      </c>
    </row>
    <row r="115" spans="1:7" ht="22.5" customHeight="1">
      <c r="A115" s="40" t="s">
        <v>146</v>
      </c>
      <c r="E115" s="33">
        <v>-47470</v>
      </c>
      <c r="G115" s="33">
        <v>-3374</v>
      </c>
    </row>
    <row r="116" spans="1:7" ht="22.5" customHeight="1">
      <c r="A116" s="40" t="s">
        <v>70</v>
      </c>
      <c r="E116" s="44">
        <v>44</v>
      </c>
      <c r="G116" s="44">
        <v>48</v>
      </c>
    </row>
    <row r="117" spans="1:7" ht="22.5" customHeight="1">
      <c r="A117" s="40" t="s">
        <v>68</v>
      </c>
      <c r="E117" s="44">
        <v>-9878</v>
      </c>
      <c r="G117" s="44">
        <v>-13819</v>
      </c>
    </row>
    <row r="118" spans="1:7" ht="22.5" customHeight="1">
      <c r="A118" s="40" t="s">
        <v>69</v>
      </c>
      <c r="E118" s="44">
        <v>-1034</v>
      </c>
      <c r="G118" s="44">
        <v>-5694</v>
      </c>
    </row>
    <row r="119" spans="1:7" ht="22.5" customHeight="1">
      <c r="A119" s="40" t="s">
        <v>118</v>
      </c>
      <c r="E119" s="47">
        <v>0</v>
      </c>
      <c r="G119" s="47">
        <v>-2000</v>
      </c>
    </row>
    <row r="120" spans="1:7" ht="22.5" customHeight="1">
      <c r="A120" s="38" t="s">
        <v>148</v>
      </c>
      <c r="E120" s="46">
        <f>SUM(E115:E119)</f>
        <v>-58338</v>
      </c>
      <c r="G120" s="46">
        <f>SUM(G115:G119)</f>
        <v>-24839</v>
      </c>
    </row>
    <row r="121" spans="1:7" ht="22.5" customHeight="1">
      <c r="A121" s="38" t="s">
        <v>59</v>
      </c>
      <c r="E121" s="43"/>
      <c r="G121" s="43"/>
    </row>
    <row r="122" spans="1:7" ht="22.5" customHeight="1">
      <c r="A122" s="40" t="s">
        <v>124</v>
      </c>
      <c r="E122" s="43">
        <v>-24006</v>
      </c>
      <c r="G122" s="43">
        <v>-15986</v>
      </c>
    </row>
    <row r="123" spans="1:7" ht="22.5" customHeight="1">
      <c r="A123" s="38" t="s">
        <v>112</v>
      </c>
      <c r="E123" s="46">
        <f>SUM(E122:E122)</f>
        <v>-24006</v>
      </c>
      <c r="G123" s="46">
        <f>SUM(G122:G122)</f>
        <v>-15986</v>
      </c>
    </row>
    <row r="124" spans="1:7" ht="22.5" customHeight="1">
      <c r="A124" s="38" t="s">
        <v>126</v>
      </c>
      <c r="E124" s="43">
        <f>SUM(E105,E120,E123)</f>
        <v>-25134</v>
      </c>
      <c r="G124" s="43">
        <f>SUM(G105,G120,G123)</f>
        <v>-402</v>
      </c>
    </row>
    <row r="125" spans="1:7" ht="22.5" customHeight="1">
      <c r="A125" s="40" t="s">
        <v>102</v>
      </c>
      <c r="E125" s="45">
        <v>45274</v>
      </c>
      <c r="G125" s="45">
        <v>33341</v>
      </c>
    </row>
    <row r="126" spans="1:7" ht="22.5" customHeight="1" thickBot="1">
      <c r="A126" s="38" t="s">
        <v>103</v>
      </c>
      <c r="E126" s="48">
        <f>SUM(E124:E125)</f>
        <v>20140</v>
      </c>
      <c r="G126" s="48">
        <f>SUM(G124:G125)</f>
        <v>32939</v>
      </c>
    </row>
    <row r="127" spans="1:7" ht="22.5" customHeight="1" thickTop="1">
      <c r="A127" s="40"/>
      <c r="E127" s="43"/>
      <c r="G127" s="43"/>
    </row>
    <row r="128" spans="1:7" ht="22.5" customHeight="1">
      <c r="A128" s="38" t="s">
        <v>86</v>
      </c>
      <c r="E128" s="43"/>
      <c r="G128" s="43"/>
    </row>
    <row r="129" spans="1:7" ht="22.5" customHeight="1">
      <c r="A129" s="40" t="s">
        <v>87</v>
      </c>
      <c r="E129" s="43"/>
      <c r="G129" s="43"/>
    </row>
    <row r="130" spans="1:7" ht="22.5" customHeight="1">
      <c r="A130" s="40" t="s">
        <v>88</v>
      </c>
      <c r="E130" s="43">
        <v>65</v>
      </c>
      <c r="F130" s="43"/>
      <c r="G130" s="43">
        <v>73</v>
      </c>
    </row>
    <row r="131" spans="1:7" ht="22.5" customHeight="1">
      <c r="A131" s="40" t="s">
        <v>113</v>
      </c>
      <c r="E131" s="43">
        <v>1137</v>
      </c>
      <c r="F131" s="43"/>
      <c r="G131" s="43">
        <v>957</v>
      </c>
    </row>
    <row r="132" spans="1:7" ht="22.5" customHeight="1">
      <c r="A132" s="40" t="s">
        <v>125</v>
      </c>
      <c r="E132" s="43">
        <v>6</v>
      </c>
      <c r="G132" s="43">
        <v>33</v>
      </c>
    </row>
    <row r="133" spans="1:7" ht="22.5" customHeight="1">
      <c r="A133" s="40" t="s">
        <v>130</v>
      </c>
      <c r="E133" s="43">
        <v>191</v>
      </c>
      <c r="G133" s="43">
        <v>3</v>
      </c>
    </row>
    <row r="134" spans="1:7" ht="22.5" customHeight="1">
      <c r="A134" s="40"/>
      <c r="E134" s="43"/>
      <c r="G134" s="43"/>
    </row>
    <row r="135" ht="22.5" customHeight="1">
      <c r="A135" s="13" t="s">
        <v>4</v>
      </c>
    </row>
  </sheetData>
  <sheetProtection/>
  <printOptions horizontalCentered="1"/>
  <pageMargins left="0.9448818897637796" right="0.31496062992125984" top="0.9055118110236221" bottom="0.1968503937007874" header="0.5118110236220472" footer="0.1968503937007874"/>
  <pageSetup fitToHeight="0" horizontalDpi="600" verticalDpi="600" orientation="portrait" paperSize="9" scale="95" r:id="rId1"/>
  <rowBreaks count="3" manualBreakCount="3">
    <brk id="34" max="255" man="1"/>
    <brk id="68" max="255" man="1"/>
    <brk id="10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L19"/>
  <sheetViews>
    <sheetView showGridLines="0" view="pageBreakPreview" zoomScale="85" zoomScaleSheetLayoutView="85" zoomScalePageLayoutView="0" workbookViewId="0" topLeftCell="B8">
      <selection activeCell="D15" sqref="D15"/>
    </sheetView>
  </sheetViews>
  <sheetFormatPr defaultColWidth="9.00390625" defaultRowHeight="12.75"/>
  <cols>
    <col min="1" max="1" width="30.75390625" style="70" customWidth="1"/>
    <col min="2" max="2" width="8.75390625" style="70" customWidth="1"/>
    <col min="3" max="3" width="0.875" style="70" customWidth="1"/>
    <col min="4" max="4" width="13.125" style="70" customWidth="1"/>
    <col min="5" max="5" width="0.875" style="70" customWidth="1"/>
    <col min="6" max="6" width="13.125" style="70" customWidth="1"/>
    <col min="7" max="7" width="0.875" style="70" customWidth="1"/>
    <col min="8" max="8" width="14.75390625" style="70" customWidth="1"/>
    <col min="9" max="9" width="0.875" style="70" customWidth="1"/>
    <col min="10" max="10" width="13.125" style="70" customWidth="1"/>
    <col min="11" max="11" width="0.875" style="70" customWidth="1"/>
    <col min="12" max="12" width="13.125" style="70" customWidth="1"/>
    <col min="13" max="13" width="1.12109375" style="70" customWidth="1"/>
    <col min="14" max="16384" width="9.125" style="70" customWidth="1"/>
  </cols>
  <sheetData>
    <row r="1" ht="21.75">
      <c r="L1" s="71" t="s">
        <v>94</v>
      </c>
    </row>
    <row r="2" spans="1:12" ht="21.75">
      <c r="A2" s="72" t="s">
        <v>76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</row>
    <row r="3" spans="1:12" ht="21.75">
      <c r="A3" s="90" t="s">
        <v>13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</row>
    <row r="4" spans="1:12" ht="21.75">
      <c r="A4" s="90" t="s">
        <v>140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</row>
    <row r="5" spans="4:12" s="73" customFormat="1" ht="21.75">
      <c r="D5" s="70"/>
      <c r="E5" s="70"/>
      <c r="F5" s="70"/>
      <c r="G5" s="70"/>
      <c r="H5" s="70"/>
      <c r="I5" s="70"/>
      <c r="J5" s="70"/>
      <c r="K5" s="70"/>
      <c r="L5" s="71" t="s">
        <v>93</v>
      </c>
    </row>
    <row r="6" spans="4:12" s="73" customFormat="1" ht="21.75">
      <c r="D6" s="73" t="s">
        <v>15</v>
      </c>
      <c r="H6" s="91" t="s">
        <v>65</v>
      </c>
      <c r="I6" s="91"/>
      <c r="J6" s="91"/>
      <c r="L6" s="75"/>
    </row>
    <row r="7" spans="4:8" s="73" customFormat="1" ht="21.75">
      <c r="D7" s="76" t="s">
        <v>17</v>
      </c>
      <c r="E7" s="76"/>
      <c r="F7" s="76" t="s">
        <v>83</v>
      </c>
      <c r="G7" s="76"/>
      <c r="H7" s="76" t="s">
        <v>75</v>
      </c>
    </row>
    <row r="8" spans="2:12" s="73" customFormat="1" ht="21.75">
      <c r="B8" s="16" t="s">
        <v>35</v>
      </c>
      <c r="D8" s="74" t="s">
        <v>16</v>
      </c>
      <c r="E8" s="76"/>
      <c r="F8" s="74" t="s">
        <v>84</v>
      </c>
      <c r="G8" s="76"/>
      <c r="H8" s="74" t="s">
        <v>74</v>
      </c>
      <c r="I8" s="76"/>
      <c r="J8" s="74" t="s">
        <v>14</v>
      </c>
      <c r="K8" s="76"/>
      <c r="L8" s="74" t="s">
        <v>42</v>
      </c>
    </row>
    <row r="9" spans="1:12" ht="21.75">
      <c r="A9" s="77" t="s">
        <v>115</v>
      </c>
      <c r="B9" s="77"/>
      <c r="C9" s="77"/>
      <c r="D9" s="53">
        <v>200000</v>
      </c>
      <c r="E9" s="53"/>
      <c r="F9" s="53">
        <v>39810</v>
      </c>
      <c r="G9" s="53"/>
      <c r="H9" s="53">
        <v>12289</v>
      </c>
      <c r="I9" s="53"/>
      <c r="J9" s="53">
        <v>49385</v>
      </c>
      <c r="K9" s="53"/>
      <c r="L9" s="53">
        <f>SUM(D9:J9)</f>
        <v>301484</v>
      </c>
    </row>
    <row r="10" spans="1:12" ht="21.75">
      <c r="A10" s="70" t="s">
        <v>124</v>
      </c>
      <c r="B10" s="22">
        <v>16</v>
      </c>
      <c r="C10" s="77"/>
      <c r="D10" s="53">
        <v>0</v>
      </c>
      <c r="E10" s="53"/>
      <c r="F10" s="53">
        <v>0</v>
      </c>
      <c r="G10" s="53"/>
      <c r="H10" s="53">
        <v>0</v>
      </c>
      <c r="I10" s="53"/>
      <c r="J10" s="53">
        <v>-16000</v>
      </c>
      <c r="K10" s="53"/>
      <c r="L10" s="53">
        <f>SUM(D10:J10)</f>
        <v>-16000</v>
      </c>
    </row>
    <row r="11" spans="1:12" s="79" customFormat="1" ht="21.75">
      <c r="A11" s="79" t="s">
        <v>104</v>
      </c>
      <c r="D11" s="68">
        <v>0</v>
      </c>
      <c r="E11" s="53"/>
      <c r="F11" s="68">
        <v>0</v>
      </c>
      <c r="G11" s="53"/>
      <c r="H11" s="68">
        <v>0</v>
      </c>
      <c r="I11" s="53"/>
      <c r="J11" s="68">
        <f>'BS&amp;PL'!G61</f>
        <v>26295</v>
      </c>
      <c r="K11" s="53"/>
      <c r="L11" s="68">
        <f>SUM(D11:J11)</f>
        <v>26295</v>
      </c>
    </row>
    <row r="12" spans="1:12" ht="22.5" thickBot="1">
      <c r="A12" s="77" t="s">
        <v>138</v>
      </c>
      <c r="B12" s="77"/>
      <c r="C12" s="77"/>
      <c r="D12" s="67">
        <f>SUM(D9:D11)</f>
        <v>200000</v>
      </c>
      <c r="E12" s="53"/>
      <c r="F12" s="67">
        <f>SUM(F9:F11)</f>
        <v>39810</v>
      </c>
      <c r="G12" s="53"/>
      <c r="H12" s="67">
        <f>SUM(H9:H11)</f>
        <v>12289</v>
      </c>
      <c r="I12" s="53"/>
      <c r="J12" s="67">
        <f>SUM(J9:J11)</f>
        <v>59680</v>
      </c>
      <c r="K12" s="53"/>
      <c r="L12" s="67">
        <f>SUM(L9:L11)</f>
        <v>311779</v>
      </c>
    </row>
    <row r="13" spans="4:12" ht="22.5" thickTop="1">
      <c r="D13" s="54"/>
      <c r="E13" s="54"/>
      <c r="F13" s="54"/>
      <c r="G13" s="54"/>
      <c r="H13" s="54"/>
      <c r="I13" s="54"/>
      <c r="J13" s="54"/>
      <c r="K13" s="53"/>
      <c r="L13" s="54"/>
    </row>
    <row r="14" spans="1:12" ht="21.75">
      <c r="A14" s="77" t="s">
        <v>121</v>
      </c>
      <c r="B14" s="78"/>
      <c r="C14" s="78"/>
      <c r="D14" s="53">
        <v>200000</v>
      </c>
      <c r="E14" s="53"/>
      <c r="F14" s="53">
        <v>39810</v>
      </c>
      <c r="G14" s="53"/>
      <c r="H14" s="53">
        <v>14550</v>
      </c>
      <c r="I14" s="53"/>
      <c r="J14" s="53">
        <v>74359</v>
      </c>
      <c r="K14" s="53"/>
      <c r="L14" s="53">
        <f>SUM(D14:J14)</f>
        <v>328719</v>
      </c>
    </row>
    <row r="15" spans="1:12" ht="21.75">
      <c r="A15" s="70" t="s">
        <v>124</v>
      </c>
      <c r="B15" s="22">
        <v>16</v>
      </c>
      <c r="C15" s="77"/>
      <c r="D15" s="53">
        <v>0</v>
      </c>
      <c r="E15" s="53"/>
      <c r="F15" s="53">
        <v>0</v>
      </c>
      <c r="G15" s="53"/>
      <c r="H15" s="53">
        <v>0</v>
      </c>
      <c r="I15" s="53"/>
      <c r="J15" s="53">
        <v>-24000</v>
      </c>
      <c r="K15" s="53"/>
      <c r="L15" s="53">
        <f>SUM(D15:J15)</f>
        <v>-24000</v>
      </c>
    </row>
    <row r="16" spans="1:12" s="79" customFormat="1" ht="21.75">
      <c r="A16" s="79" t="s">
        <v>104</v>
      </c>
      <c r="B16" s="80"/>
      <c r="C16" s="80"/>
      <c r="D16" s="68">
        <v>0</v>
      </c>
      <c r="E16" s="53"/>
      <c r="F16" s="68">
        <v>0</v>
      </c>
      <c r="G16" s="53"/>
      <c r="H16" s="68">
        <v>0</v>
      </c>
      <c r="I16" s="53"/>
      <c r="J16" s="68">
        <f>'BS&amp;PL'!E61</f>
        <v>43817</v>
      </c>
      <c r="K16" s="53"/>
      <c r="L16" s="68">
        <f>SUM(D16:J16)</f>
        <v>43817</v>
      </c>
    </row>
    <row r="17" spans="1:12" ht="22.5" thickBot="1">
      <c r="A17" s="77" t="s">
        <v>139</v>
      </c>
      <c r="B17" s="77"/>
      <c r="C17" s="77"/>
      <c r="D17" s="67">
        <f>SUM(D14:D16)</f>
        <v>200000</v>
      </c>
      <c r="E17" s="53"/>
      <c r="F17" s="67">
        <f>SUM(F14:F16)</f>
        <v>39810</v>
      </c>
      <c r="G17" s="53"/>
      <c r="H17" s="67">
        <f>SUM(H14:H16)</f>
        <v>14550</v>
      </c>
      <c r="I17" s="53"/>
      <c r="J17" s="67">
        <f>SUM(J14:J16)</f>
        <v>94176</v>
      </c>
      <c r="K17" s="53"/>
      <c r="L17" s="67">
        <f>SUM(L14:L16)</f>
        <v>348536</v>
      </c>
    </row>
    <row r="18" spans="1:12" ht="22.5" thickTop="1">
      <c r="A18" s="77"/>
      <c r="B18" s="77"/>
      <c r="C18" s="77"/>
      <c r="D18" s="81"/>
      <c r="E18" s="81"/>
      <c r="F18" s="81"/>
      <c r="G18" s="81"/>
      <c r="H18" s="81"/>
      <c r="I18" s="81"/>
      <c r="J18" s="81"/>
      <c r="K18" s="81"/>
      <c r="L18" s="81"/>
    </row>
    <row r="19" spans="1:12" ht="21.75">
      <c r="A19" s="70" t="s">
        <v>4</v>
      </c>
      <c r="L19" s="82"/>
    </row>
  </sheetData>
  <sheetProtection/>
  <mergeCells count="3">
    <mergeCell ref="A3:L3"/>
    <mergeCell ref="A4:L4"/>
    <mergeCell ref="H6:J6"/>
  </mergeCells>
  <printOptions horizontalCentered="1"/>
  <pageMargins left="0.9448818897637796" right="0.31496062992125984" top="0.7874015748031497" bottom="0.7480314960629921" header="0.1968503937007874" footer="0.1968503937007874"/>
  <pageSetup fitToHeight="0"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Daughtrat Wongsangthip</cp:lastModifiedBy>
  <cp:lastPrinted>2019-07-30T04:06:42Z</cp:lastPrinted>
  <dcterms:created xsi:type="dcterms:W3CDTF">1999-07-16T06:31:12Z</dcterms:created>
  <dcterms:modified xsi:type="dcterms:W3CDTF">2019-11-05T10:50:07Z</dcterms:modified>
  <cp:category/>
  <cp:version/>
  <cp:contentType/>
  <cp:contentStatus/>
</cp:coreProperties>
</file>