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25" yWindow="65491" windowWidth="10800" windowHeight="9825" firstSheet="2" activeTab="3"/>
  </bookViews>
  <sheets>
    <sheet name="NAV000" sheetId="1" state="hidden" r:id="rId1"/>
    <sheet name="NAV001" sheetId="2" state="hidden" r:id="rId2"/>
    <sheet name="BS (2)" sheetId="3" r:id="rId3"/>
    <sheet name="pl&amp;cf" sheetId="4" r:id="rId4"/>
    <sheet name="CE (2)" sheetId="5" r:id="rId5"/>
    <sheet name="000" sheetId="6" state="veryHidden" r:id="rId6"/>
  </sheets>
  <definedNames>
    <definedName name="_xlnm.Print_Area" localSheetId="2">'BS (2)'!$A$1:$H$65</definedName>
    <definedName name="_xlnm.Print_Area" localSheetId="3">'pl&amp;cf'!$A$1:$G$129</definedName>
  </definedNames>
  <calcPr fullCalcOnLoad="1"/>
</workbook>
</file>

<file path=xl/sharedStrings.xml><?xml version="1.0" encoding="utf-8"?>
<sst xmlns="http://schemas.openxmlformats.org/spreadsheetml/2006/main" count="212" uniqueCount="153">
  <si>
    <t>Note</t>
  </si>
  <si>
    <t>The accompanying notes are an integral part of the financial statements.</t>
  </si>
  <si>
    <t>Total</t>
  </si>
  <si>
    <t>share capital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</si>
  <si>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</si>
  <si>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</si>
  <si>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</si>
  <si>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</si>
  <si>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</si>
  <si>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</si>
  <si>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</si>
  <si>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</si>
  <si>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</si>
  <si>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</si>
  <si>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</si>
  <si>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</si>
  <si>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</si>
  <si>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</si>
  <si>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</si>
  <si>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</si>
  <si>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</si>
  <si>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</si>
  <si>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</si>
  <si>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</si>
  <si>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</si>
  <si>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</si>
  <si>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</si>
  <si>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</si>
  <si>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</si>
  <si>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</si>
  <si>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</si>
  <si>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</si>
  <si>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</si>
  <si>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</si>
  <si>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</si>
  <si>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</si>
  <si>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Selling expenses</t>
  </si>
  <si>
    <t>Other non-current assets</t>
  </si>
  <si>
    <t xml:space="preserve">Statement of financial position </t>
  </si>
  <si>
    <t>Leasehold right</t>
  </si>
  <si>
    <t>Statement of financial position (continued)</t>
  </si>
  <si>
    <t>Statement of changes in shareholders' equity</t>
  </si>
  <si>
    <t>Cash flows from operating activities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</si>
  <si>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</si>
  <si>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</si>
  <si>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</si>
  <si>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</si>
  <si>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</si>
  <si>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</si>
  <si>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</si>
  <si>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</si>
  <si>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</si>
  <si>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</si>
  <si>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</si>
  <si>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</si>
  <si>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</si>
  <si>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</si>
  <si>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Dividend paid</t>
  </si>
  <si>
    <t>Income tax payable</t>
  </si>
  <si>
    <t>Service income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</si>
  <si>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</si>
  <si>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</si>
  <si>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</si>
  <si>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</si>
  <si>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</si>
  <si>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</si>
  <si>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</si>
  <si>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</si>
  <si>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</si>
  <si>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 xml:space="preserve">   Interest expenses</t>
  </si>
  <si>
    <t>Cash paid for income tax</t>
  </si>
  <si>
    <t>Cash received from interest income</t>
  </si>
  <si>
    <t>Acquisitions of equipment</t>
  </si>
  <si>
    <t>Net cash flows used in investing activities</t>
  </si>
  <si>
    <t>Cash paid for interest expenses</t>
  </si>
  <si>
    <t>Restricted bank deposits</t>
  </si>
  <si>
    <t>Weighted average number of ordinary shares (shares)</t>
  </si>
  <si>
    <t>Cash flow statement (continued)</t>
  </si>
  <si>
    <t>Cash flow statement</t>
  </si>
  <si>
    <t>Statement of comprehensive income</t>
  </si>
  <si>
    <t>Profit or loss</t>
  </si>
  <si>
    <t>S P V I Public Company Limited</t>
  </si>
  <si>
    <t>Current investments</t>
  </si>
  <si>
    <t>Deferred tax assets</t>
  </si>
  <si>
    <t xml:space="preserve">   Registered</t>
  </si>
  <si>
    <t xml:space="preserve">   400,000,000 ordinary shares of Baht 0.50 each</t>
  </si>
  <si>
    <t xml:space="preserve">   Issued and fully paid up</t>
  </si>
  <si>
    <t>Share premium</t>
  </si>
  <si>
    <t>Increase in current investments</t>
  </si>
  <si>
    <t>Share</t>
  </si>
  <si>
    <t>premium</t>
  </si>
  <si>
    <t xml:space="preserve">      net realisable value</t>
  </si>
  <si>
    <t xml:space="preserve">Cost of sales </t>
  </si>
  <si>
    <t>Cost of services</t>
  </si>
  <si>
    <t>(Unit: Thousand Baht)</t>
  </si>
  <si>
    <t>As at</t>
  </si>
  <si>
    <t>(Unaudited</t>
  </si>
  <si>
    <t>(Audited)</t>
  </si>
  <si>
    <t>but reviewed)</t>
  </si>
  <si>
    <t>Total comprehensive income for the period</t>
  </si>
  <si>
    <t>(Unaudited but reviewed)</t>
  </si>
  <si>
    <t>Non-cash related transaction</t>
  </si>
  <si>
    <t xml:space="preserve">   Dividend payable</t>
  </si>
  <si>
    <t>Cash and cash equivalents at beginning of period</t>
  </si>
  <si>
    <t>Cash and cash equivalents at end of period</t>
  </si>
  <si>
    <t>Supplemental disclosures of cash flows information:</t>
  </si>
  <si>
    <t>Dividend payable</t>
  </si>
  <si>
    <t>Other comprehensive income for the period</t>
  </si>
  <si>
    <t>Net cash flows from operating activities</t>
  </si>
  <si>
    <t>Net cash flows used in financing activities</t>
  </si>
  <si>
    <t>Equipment</t>
  </si>
  <si>
    <t>Balance as at 1 January 2015</t>
  </si>
  <si>
    <t>Increase in intangible asset</t>
  </si>
  <si>
    <t>- statutory</t>
  </si>
  <si>
    <t>reserve</t>
  </si>
  <si>
    <t xml:space="preserve">      in trading securities</t>
  </si>
  <si>
    <t xml:space="preserve">   Gain on disposals investments in trading securities</t>
  </si>
  <si>
    <t>Balance as at 1 January 2016</t>
  </si>
  <si>
    <t>31 December 2015</t>
  </si>
  <si>
    <t>Intangible asset</t>
  </si>
  <si>
    <t>Profit (loss) before finance cost and income tax expenses</t>
  </si>
  <si>
    <t>Profit (loss) for the period</t>
  </si>
  <si>
    <t>Profit (loss)</t>
  </si>
  <si>
    <t>Profit (loss) before income tax expenses</t>
  </si>
  <si>
    <t>Basic earnings (loss) per share</t>
  </si>
  <si>
    <t xml:space="preserve">Proceeds from sales of equipment </t>
  </si>
  <si>
    <t>Profit (loss) before tax</t>
  </si>
  <si>
    <t xml:space="preserve">Adjustments to reconcile profit (loss) before tax to </t>
  </si>
  <si>
    <t>Total comprehensive income for</t>
  </si>
  <si>
    <t xml:space="preserve">   the period</t>
  </si>
  <si>
    <t xml:space="preserve">   Write-off bad debts</t>
  </si>
  <si>
    <t>Income tax revenues (expenses)</t>
  </si>
  <si>
    <t xml:space="preserve">   Gain on change in value of current investments </t>
  </si>
  <si>
    <t>Net increase (decrease) in cash and cash equivalents</t>
  </si>
  <si>
    <t>(Unit: Thousand Baht except earnings (loss) per share expressed in Baht)</t>
  </si>
  <si>
    <t xml:space="preserve">   income tax revenues </t>
  </si>
  <si>
    <t xml:space="preserve">   Increase in reduction of inventory to </t>
  </si>
  <si>
    <t>Balance as at 30 September 2015</t>
  </si>
  <si>
    <t>Balance as at 30 September 2016</t>
  </si>
  <si>
    <t>For the three-month period ended 30 September 2016</t>
  </si>
  <si>
    <t>30 September 2016</t>
  </si>
  <si>
    <t>For the nine-month period ended 30 September 2016</t>
  </si>
  <si>
    <t>(Unit: Thousand Baht except earnings per share expressed in Baht)</t>
  </si>
  <si>
    <t xml:space="preserve">Profit before finance cost and </t>
  </si>
  <si>
    <t xml:space="preserve">Profit before income tax revenues </t>
  </si>
  <si>
    <t xml:space="preserve">Income tax expenses </t>
  </si>
  <si>
    <t>Profit for the period</t>
  </si>
  <si>
    <t>Basic earnings per share</t>
  </si>
  <si>
    <t xml:space="preserve">Profit </t>
  </si>
  <si>
    <t xml:space="preserve">   Increase (decrease) in allowance for doubtful accounts</t>
  </si>
  <si>
    <t xml:space="preserve">   Loss on disposals/write-off of equipment</t>
  </si>
  <si>
    <t>Other long-term investments</t>
  </si>
  <si>
    <t>Increase in other long-term investments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</si>
</sst>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);\(#,##0.0\)"/>
    <numFmt numFmtId="192" formatCode="#,##0.000_);\(#,##0.000\)"/>
  </numFmts>
  <fonts count="49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>
      <alignment/>
      <protection/>
    </xf>
    <xf numFmtId="18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82" fontId="4" fillId="0" borderId="0">
      <alignment/>
      <protection/>
    </xf>
    <xf numFmtId="181" fontId="4" fillId="0" borderId="0">
      <alignment/>
      <protection/>
    </xf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6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10" fontId="6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7" fillId="0" borderId="0">
      <alignment/>
      <protection/>
    </xf>
    <xf numFmtId="183" fontId="8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12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center"/>
    </xf>
    <xf numFmtId="41" fontId="12" fillId="0" borderId="0" xfId="42" applyNumberFormat="1" applyFont="1" applyFill="1" applyBorder="1" applyAlignment="1">
      <alignment horizontal="right"/>
    </xf>
    <xf numFmtId="40" fontId="11" fillId="0" borderId="0" xfId="0" applyNumberFormat="1" applyFont="1" applyFill="1" applyAlignment="1">
      <alignment/>
    </xf>
    <xf numFmtId="41" fontId="12" fillId="0" borderId="13" xfId="42" applyNumberFormat="1" applyFont="1" applyFill="1" applyBorder="1" applyAlignment="1">
      <alignment/>
    </xf>
    <xf numFmtId="3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1" fontId="12" fillId="0" borderId="14" xfId="42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 horizontal="center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Continuous"/>
    </xf>
    <xf numFmtId="37" fontId="12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185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7" fontId="12" fillId="0" borderId="14" xfId="0" applyNumberFormat="1" applyFont="1" applyFill="1" applyBorder="1" applyAlignment="1">
      <alignment/>
    </xf>
    <xf numFmtId="41" fontId="14" fillId="0" borderId="0" xfId="0" applyNumberFormat="1" applyFont="1" applyFill="1" applyAlignment="1">
      <alignment horizontal="center"/>
    </xf>
    <xf numFmtId="37" fontId="12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7" fontId="12" fillId="0" borderId="16" xfId="0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 horizontal="center"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37" fontId="12" fillId="0" borderId="12" xfId="0" applyNumberFormat="1" applyFont="1" applyFill="1" applyBorder="1" applyAlignment="1" quotePrefix="1">
      <alignment horizontal="center"/>
    </xf>
    <xf numFmtId="41" fontId="15" fillId="0" borderId="16" xfId="0" applyNumberFormat="1" applyFont="1" applyFill="1" applyBorder="1" applyAlignment="1">
      <alignment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 horizontal="centerContinuous"/>
    </xf>
    <xf numFmtId="38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2" fillId="0" borderId="12" xfId="0" applyNumberFormat="1" applyFont="1" applyBorder="1" applyAlignment="1" quotePrefix="1">
      <alignment horizontal="center"/>
    </xf>
    <xf numFmtId="41" fontId="12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41" fontId="12" fillId="0" borderId="0" xfId="0" applyNumberFormat="1" applyFont="1" applyAlignment="1">
      <alignment horizontal="center"/>
    </xf>
    <xf numFmtId="41" fontId="12" fillId="0" borderId="14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2" fillId="0" borderId="0" xfId="0" applyNumberFormat="1" applyFont="1" applyAlignment="1">
      <alignment horizontal="right"/>
    </xf>
    <xf numFmtId="37" fontId="12" fillId="0" borderId="0" xfId="0" applyNumberFormat="1" applyFont="1" applyFill="1" applyAlignment="1">
      <alignment horizontal="right"/>
    </xf>
    <xf numFmtId="37" fontId="12" fillId="0" borderId="0" xfId="0" applyNumberFormat="1" applyFont="1" applyFill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 quotePrefix="1">
      <alignment horizontal="center"/>
    </xf>
    <xf numFmtId="192" fontId="12" fillId="0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41" fontId="12" fillId="0" borderId="12" xfId="0" applyNumberFormat="1" applyFont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2" fillId="0" borderId="14" xfId="0" applyNumberFormat="1" applyFont="1" applyFill="1" applyBorder="1" applyAlignment="1">
      <alignment/>
    </xf>
    <xf numFmtId="37" fontId="12" fillId="0" borderId="1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SheetLayoutView="100" workbookViewId="0" topLeftCell="A3">
      <selection activeCell="B9" sqref="B9"/>
    </sheetView>
  </sheetViews>
  <sheetFormatPr defaultColWidth="10.875" defaultRowHeight="21" customHeight="1"/>
  <cols>
    <col min="1" max="1" width="40.75390625" style="34" customWidth="1"/>
    <col min="2" max="2" width="6.375" style="34" customWidth="1"/>
    <col min="3" max="3" width="5.75390625" style="27" customWidth="1"/>
    <col min="4" max="4" width="1.00390625" style="27" customWidth="1"/>
    <col min="5" max="5" width="18.375" style="27" customWidth="1"/>
    <col min="6" max="6" width="1.625" style="35" customWidth="1"/>
    <col min="7" max="7" width="16.75390625" style="35" customWidth="1"/>
    <col min="8" max="8" width="0.875" style="35" customWidth="1"/>
    <col min="9" max="16384" width="10.875" style="34" customWidth="1"/>
  </cols>
  <sheetData>
    <row r="1" spans="1:8" s="25" customFormat="1" ht="21" customHeight="1">
      <c r="A1" s="7" t="s">
        <v>81</v>
      </c>
      <c r="B1" s="23"/>
      <c r="C1" s="24"/>
      <c r="D1" s="24"/>
      <c r="E1" s="24"/>
      <c r="F1" s="23"/>
      <c r="G1" s="23"/>
      <c r="H1" s="23"/>
    </row>
    <row r="2" spans="1:8" s="25" customFormat="1" ht="21" customHeight="1">
      <c r="A2" s="7" t="s">
        <v>38</v>
      </c>
      <c r="B2" s="23"/>
      <c r="C2" s="24"/>
      <c r="D2" s="24"/>
      <c r="E2" s="24"/>
      <c r="F2" s="23"/>
      <c r="G2" s="23"/>
      <c r="H2" s="23"/>
    </row>
    <row r="3" spans="1:8" s="25" customFormat="1" ht="21" customHeight="1">
      <c r="A3" s="7"/>
      <c r="B3" s="23"/>
      <c r="C3" s="24"/>
      <c r="D3" s="24"/>
      <c r="E3" s="24"/>
      <c r="F3" s="23"/>
      <c r="G3" s="28" t="s">
        <v>94</v>
      </c>
      <c r="H3" s="23"/>
    </row>
    <row r="4" spans="1:8" s="25" customFormat="1" ht="21" customHeight="1">
      <c r="A4" s="7"/>
      <c r="B4" s="23"/>
      <c r="C4" s="24"/>
      <c r="D4" s="24"/>
      <c r="E4" s="27" t="s">
        <v>95</v>
      </c>
      <c r="F4" s="23"/>
      <c r="G4" s="27" t="s">
        <v>95</v>
      </c>
      <c r="H4" s="23"/>
    </row>
    <row r="5" spans="1:8" s="25" customFormat="1" ht="21" customHeight="1">
      <c r="A5" s="7"/>
      <c r="B5" s="23"/>
      <c r="C5" s="30" t="s">
        <v>0</v>
      </c>
      <c r="D5" s="24"/>
      <c r="E5" s="49" t="s">
        <v>140</v>
      </c>
      <c r="F5" s="31"/>
      <c r="G5" s="49" t="s">
        <v>118</v>
      </c>
      <c r="H5" s="23"/>
    </row>
    <row r="6" spans="1:8" s="27" customFormat="1" ht="21" customHeight="1">
      <c r="A6" s="29"/>
      <c r="D6" s="30"/>
      <c r="E6" s="70" t="s">
        <v>96</v>
      </c>
      <c r="F6" s="31"/>
      <c r="G6" s="70" t="s">
        <v>97</v>
      </c>
      <c r="H6" s="31"/>
    </row>
    <row r="7" spans="1:8" s="27" customFormat="1" ht="21" customHeight="1">
      <c r="A7" s="29"/>
      <c r="C7" s="30"/>
      <c r="D7" s="30"/>
      <c r="E7" s="70" t="s">
        <v>98</v>
      </c>
      <c r="F7" s="31"/>
      <c r="G7" s="70"/>
      <c r="H7" s="31"/>
    </row>
    <row r="8" ht="21" customHeight="1">
      <c r="A8" s="7" t="s">
        <v>7</v>
      </c>
    </row>
    <row r="9" ht="21" customHeight="1">
      <c r="A9" s="7" t="s">
        <v>8</v>
      </c>
    </row>
    <row r="10" spans="1:8" ht="21" customHeight="1">
      <c r="A10" s="19" t="s">
        <v>28</v>
      </c>
      <c r="C10" s="36">
        <v>4</v>
      </c>
      <c r="D10" s="36"/>
      <c r="E10" s="2">
        <v>11080</v>
      </c>
      <c r="F10" s="2"/>
      <c r="G10" s="2">
        <v>30211</v>
      </c>
      <c r="H10" s="2"/>
    </row>
    <row r="11" spans="1:8" ht="21" customHeight="1">
      <c r="A11" s="19" t="s">
        <v>82</v>
      </c>
      <c r="C11" s="36">
        <v>5</v>
      </c>
      <c r="D11" s="36"/>
      <c r="E11" s="2">
        <v>131595</v>
      </c>
      <c r="F11" s="2"/>
      <c r="G11" s="2">
        <v>103647</v>
      </c>
      <c r="H11" s="2"/>
    </row>
    <row r="12" spans="1:8" ht="21" customHeight="1">
      <c r="A12" s="19" t="s">
        <v>31</v>
      </c>
      <c r="C12" s="36">
        <v>6</v>
      </c>
      <c r="D12" s="36"/>
      <c r="E12" s="13">
        <v>29685</v>
      </c>
      <c r="F12" s="5"/>
      <c r="G12" s="13">
        <v>33098</v>
      </c>
      <c r="H12" s="5"/>
    </row>
    <row r="13" spans="1:8" ht="21" customHeight="1">
      <c r="A13" s="19" t="s">
        <v>34</v>
      </c>
      <c r="C13" s="36">
        <v>7</v>
      </c>
      <c r="D13" s="36"/>
      <c r="E13" s="2">
        <v>99784</v>
      </c>
      <c r="F13" s="2"/>
      <c r="G13" s="2">
        <v>168502</v>
      </c>
      <c r="H13" s="2"/>
    </row>
    <row r="14" spans="1:8" ht="21" customHeight="1">
      <c r="A14" s="19" t="s">
        <v>4</v>
      </c>
      <c r="C14" s="36">
        <v>8</v>
      </c>
      <c r="D14" s="36"/>
      <c r="E14" s="4">
        <v>5435</v>
      </c>
      <c r="F14" s="2"/>
      <c r="G14" s="4">
        <v>5346</v>
      </c>
      <c r="H14" s="2"/>
    </row>
    <row r="15" spans="1:8" ht="21" customHeight="1">
      <c r="A15" s="7" t="s">
        <v>9</v>
      </c>
      <c r="C15" s="36"/>
      <c r="D15" s="19"/>
      <c r="E15" s="22">
        <f>SUM(E10:E14)</f>
        <v>277579</v>
      </c>
      <c r="F15" s="2"/>
      <c r="G15" s="22">
        <f>SUM(G10:G14)</f>
        <v>340804</v>
      </c>
      <c r="H15" s="2"/>
    </row>
    <row r="16" spans="1:8" ht="21" customHeight="1">
      <c r="A16" s="7" t="s">
        <v>10</v>
      </c>
      <c r="C16" s="36"/>
      <c r="D16" s="19"/>
      <c r="E16" s="3"/>
      <c r="F16" s="2"/>
      <c r="G16" s="3"/>
      <c r="H16" s="2"/>
    </row>
    <row r="17" spans="1:8" ht="21" customHeight="1">
      <c r="A17" s="19" t="s">
        <v>75</v>
      </c>
      <c r="C17" s="36">
        <v>9</v>
      </c>
      <c r="D17" s="36"/>
      <c r="E17" s="3">
        <v>160</v>
      </c>
      <c r="F17" s="2"/>
      <c r="G17" s="3">
        <v>160</v>
      </c>
      <c r="H17" s="2"/>
    </row>
    <row r="18" spans="1:8" ht="21" customHeight="1">
      <c r="A18" s="19" t="s">
        <v>151</v>
      </c>
      <c r="C18" s="36">
        <v>10</v>
      </c>
      <c r="D18" s="36"/>
      <c r="E18" s="3">
        <v>10000</v>
      </c>
      <c r="F18" s="2"/>
      <c r="G18" s="3">
        <v>0</v>
      </c>
      <c r="H18" s="2"/>
    </row>
    <row r="19" spans="1:8" ht="21" customHeight="1">
      <c r="A19" s="19" t="s">
        <v>110</v>
      </c>
      <c r="C19" s="36">
        <v>11</v>
      </c>
      <c r="D19" s="36"/>
      <c r="E19" s="3">
        <v>44934</v>
      </c>
      <c r="F19" s="2"/>
      <c r="G19" s="3">
        <v>43596</v>
      </c>
      <c r="H19" s="2"/>
    </row>
    <row r="20" spans="1:8" ht="21" customHeight="1">
      <c r="A20" s="19" t="s">
        <v>119</v>
      </c>
      <c r="C20" s="36"/>
      <c r="D20" s="36"/>
      <c r="E20" s="3">
        <v>18781</v>
      </c>
      <c r="F20" s="2"/>
      <c r="G20" s="3">
        <v>21160</v>
      </c>
      <c r="H20" s="2"/>
    </row>
    <row r="21" spans="1:8" ht="21" customHeight="1">
      <c r="A21" s="19" t="s">
        <v>39</v>
      </c>
      <c r="C21" s="36"/>
      <c r="D21" s="36"/>
      <c r="E21" s="2">
        <v>6793</v>
      </c>
      <c r="F21" s="2"/>
      <c r="G21" s="2">
        <v>7137</v>
      </c>
      <c r="H21" s="2"/>
    </row>
    <row r="22" spans="1:8" ht="21" customHeight="1">
      <c r="A22" s="19" t="s">
        <v>37</v>
      </c>
      <c r="C22" s="36"/>
      <c r="D22" s="36"/>
      <c r="E22" s="2">
        <v>15761</v>
      </c>
      <c r="F22" s="2"/>
      <c r="G22" s="2">
        <v>15214</v>
      </c>
      <c r="H22" s="2"/>
    </row>
    <row r="23" spans="1:8" ht="21" customHeight="1">
      <c r="A23" s="19" t="s">
        <v>83</v>
      </c>
      <c r="C23" s="36"/>
      <c r="D23" s="36"/>
      <c r="E23" s="4">
        <v>4824</v>
      </c>
      <c r="F23" s="2"/>
      <c r="G23" s="4">
        <v>4599</v>
      </c>
      <c r="H23" s="2"/>
    </row>
    <row r="24" spans="1:8" ht="21" customHeight="1">
      <c r="A24" s="7" t="s">
        <v>11</v>
      </c>
      <c r="C24" s="37"/>
      <c r="D24" s="37"/>
      <c r="E24" s="4">
        <f>SUM(E17:E23)</f>
        <v>101253</v>
      </c>
      <c r="F24" s="38"/>
      <c r="G24" s="4">
        <f>SUM(G17:G23)</f>
        <v>91866</v>
      </c>
      <c r="H24" s="38"/>
    </row>
    <row r="25" spans="1:8" ht="21" customHeight="1" thickBot="1">
      <c r="A25" s="7" t="s">
        <v>12</v>
      </c>
      <c r="C25" s="37"/>
      <c r="D25" s="37"/>
      <c r="E25" s="50">
        <f>SUM(E15,E24)</f>
        <v>378832</v>
      </c>
      <c r="F25" s="38"/>
      <c r="G25" s="50">
        <f>SUM(G15,G24)</f>
        <v>432670</v>
      </c>
      <c r="H25" s="38"/>
    </row>
    <row r="26" spans="3:8" ht="21" customHeight="1" thickTop="1">
      <c r="C26" s="37"/>
      <c r="D26" s="37"/>
      <c r="E26" s="37"/>
      <c r="F26" s="34"/>
      <c r="G26" s="34"/>
      <c r="H26" s="34"/>
    </row>
    <row r="28" ht="21" customHeight="1">
      <c r="A28" s="34" t="s">
        <v>1</v>
      </c>
    </row>
    <row r="29" spans="1:8" s="25" customFormat="1" ht="21" customHeight="1">
      <c r="A29" s="7" t="s">
        <v>81</v>
      </c>
      <c r="B29" s="23"/>
      <c r="C29" s="24"/>
      <c r="D29" s="24"/>
      <c r="E29" s="24"/>
      <c r="F29" s="23"/>
      <c r="G29" s="23"/>
      <c r="H29" s="23"/>
    </row>
    <row r="30" spans="1:8" s="25" customFormat="1" ht="21" customHeight="1">
      <c r="A30" s="7" t="s">
        <v>40</v>
      </c>
      <c r="B30" s="23"/>
      <c r="C30" s="24"/>
      <c r="D30" s="24"/>
      <c r="E30" s="24"/>
      <c r="F30" s="23"/>
      <c r="G30" s="23"/>
      <c r="H30" s="23"/>
    </row>
    <row r="31" spans="1:8" s="25" customFormat="1" ht="21" customHeight="1">
      <c r="A31" s="7"/>
      <c r="B31" s="23"/>
      <c r="C31" s="24"/>
      <c r="D31" s="24"/>
      <c r="E31" s="24"/>
      <c r="F31" s="23"/>
      <c r="G31" s="28" t="s">
        <v>94</v>
      </c>
      <c r="H31" s="23"/>
    </row>
    <row r="32" spans="1:8" s="25" customFormat="1" ht="21" customHeight="1">
      <c r="A32" s="7"/>
      <c r="B32" s="23"/>
      <c r="C32" s="24"/>
      <c r="D32" s="24"/>
      <c r="E32" s="27" t="s">
        <v>95</v>
      </c>
      <c r="F32" s="23"/>
      <c r="G32" s="27" t="s">
        <v>95</v>
      </c>
      <c r="H32" s="23"/>
    </row>
    <row r="33" spans="1:8" s="25" customFormat="1" ht="21" customHeight="1">
      <c r="A33" s="7"/>
      <c r="B33" s="23"/>
      <c r="C33" s="30" t="s">
        <v>0</v>
      </c>
      <c r="D33" s="24"/>
      <c r="E33" s="49" t="s">
        <v>140</v>
      </c>
      <c r="F33" s="31"/>
      <c r="G33" s="49" t="s">
        <v>118</v>
      </c>
      <c r="H33" s="23"/>
    </row>
    <row r="34" spans="1:8" s="27" customFormat="1" ht="21" customHeight="1">
      <c r="A34" s="29"/>
      <c r="D34" s="30"/>
      <c r="E34" s="70" t="s">
        <v>96</v>
      </c>
      <c r="F34" s="31"/>
      <c r="G34" s="70" t="s">
        <v>97</v>
      </c>
      <c r="H34" s="31"/>
    </row>
    <row r="35" spans="1:8" s="27" customFormat="1" ht="21" customHeight="1">
      <c r="A35" s="29"/>
      <c r="C35" s="30"/>
      <c r="D35" s="30"/>
      <c r="E35" s="70" t="s">
        <v>98</v>
      </c>
      <c r="F35" s="31"/>
      <c r="G35" s="70"/>
      <c r="H35" s="31"/>
    </row>
    <row r="36" ht="21" customHeight="1">
      <c r="A36" s="7" t="s">
        <v>13</v>
      </c>
    </row>
    <row r="37" ht="21" customHeight="1">
      <c r="A37" s="7" t="s">
        <v>14</v>
      </c>
    </row>
    <row r="38" spans="1:8" ht="21" customHeight="1">
      <c r="A38" s="19" t="s">
        <v>32</v>
      </c>
      <c r="C38" s="37">
        <v>13</v>
      </c>
      <c r="D38" s="36"/>
      <c r="E38" s="1">
        <v>96952</v>
      </c>
      <c r="F38" s="20"/>
      <c r="G38" s="1">
        <v>143448</v>
      </c>
      <c r="H38" s="20"/>
    </row>
    <row r="39" spans="1:8" ht="21" customHeight="1">
      <c r="A39" s="19" t="s">
        <v>106</v>
      </c>
      <c r="C39" s="37"/>
      <c r="D39" s="36"/>
      <c r="E39" s="1">
        <v>60</v>
      </c>
      <c r="F39" s="20"/>
      <c r="G39" s="1">
        <v>39</v>
      </c>
      <c r="H39" s="20"/>
    </row>
    <row r="40" spans="1:8" ht="21" customHeight="1">
      <c r="A40" s="19" t="s">
        <v>58</v>
      </c>
      <c r="C40" s="37"/>
      <c r="D40" s="36"/>
      <c r="E40" s="1">
        <v>0</v>
      </c>
      <c r="F40" s="20"/>
      <c r="G40" s="1">
        <v>1160</v>
      </c>
      <c r="H40" s="20"/>
    </row>
    <row r="41" spans="1:8" ht="21" customHeight="1">
      <c r="A41" s="19" t="s">
        <v>5</v>
      </c>
      <c r="C41" s="37"/>
      <c r="D41" s="36"/>
      <c r="E41" s="6">
        <v>3428</v>
      </c>
      <c r="F41" s="20"/>
      <c r="G41" s="6">
        <v>868</v>
      </c>
      <c r="H41" s="20"/>
    </row>
    <row r="42" spans="1:8" ht="21" customHeight="1">
      <c r="A42" s="7" t="s">
        <v>15</v>
      </c>
      <c r="C42" s="37"/>
      <c r="D42" s="36"/>
      <c r="E42" s="4">
        <f>SUM(E38:E41)</f>
        <v>100440</v>
      </c>
      <c r="F42" s="20"/>
      <c r="G42" s="4">
        <f>SUM(G38:G41)</f>
        <v>145515</v>
      </c>
      <c r="H42" s="20"/>
    </row>
    <row r="43" spans="1:8" ht="21" customHeight="1">
      <c r="A43" s="7" t="s">
        <v>16</v>
      </c>
      <c r="C43" s="37"/>
      <c r="D43" s="36"/>
      <c r="E43" s="2"/>
      <c r="F43" s="20"/>
      <c r="G43" s="2"/>
      <c r="H43" s="20"/>
    </row>
    <row r="44" spans="1:8" ht="21" customHeight="1">
      <c r="A44" s="19" t="s">
        <v>33</v>
      </c>
      <c r="C44" s="37"/>
      <c r="D44" s="36"/>
      <c r="E44" s="4">
        <v>9264</v>
      </c>
      <c r="F44" s="20"/>
      <c r="G44" s="4">
        <v>8476</v>
      </c>
      <c r="H44" s="20"/>
    </row>
    <row r="45" spans="1:8" ht="21" customHeight="1">
      <c r="A45" s="7" t="s">
        <v>17</v>
      </c>
      <c r="C45" s="37"/>
      <c r="D45" s="39"/>
      <c r="E45" s="4">
        <f>SUM(E44)</f>
        <v>9264</v>
      </c>
      <c r="F45" s="2"/>
      <c r="G45" s="4">
        <f>SUM(G44)</f>
        <v>8476</v>
      </c>
      <c r="H45" s="2"/>
    </row>
    <row r="46" spans="1:8" ht="21" customHeight="1">
      <c r="A46" s="7" t="s">
        <v>18</v>
      </c>
      <c r="C46" s="37"/>
      <c r="D46" s="39"/>
      <c r="E46" s="4">
        <f>SUM(E42+E45)</f>
        <v>109704</v>
      </c>
      <c r="F46" s="2"/>
      <c r="G46" s="4">
        <f>SUM(G42+G45)</f>
        <v>153991</v>
      </c>
      <c r="H46" s="2"/>
    </row>
    <row r="47" spans="1:8" ht="21" customHeight="1">
      <c r="A47" s="7" t="s">
        <v>19</v>
      </c>
      <c r="C47" s="37"/>
      <c r="D47" s="37"/>
      <c r="E47" s="2"/>
      <c r="F47" s="37"/>
      <c r="G47" s="34"/>
      <c r="H47" s="37"/>
    </row>
    <row r="48" spans="1:8" ht="21" customHeight="1">
      <c r="A48" s="19" t="s">
        <v>6</v>
      </c>
      <c r="C48" s="37"/>
      <c r="D48" s="37"/>
      <c r="E48" s="2"/>
      <c r="F48" s="37"/>
      <c r="G48" s="34"/>
      <c r="H48" s="37"/>
    </row>
    <row r="49" spans="1:5" ht="21" customHeight="1">
      <c r="A49" s="19" t="s">
        <v>84</v>
      </c>
      <c r="C49" s="37"/>
      <c r="D49" s="37"/>
      <c r="E49" s="2"/>
    </row>
    <row r="50" spans="1:8" ht="21" customHeight="1" thickBot="1">
      <c r="A50" s="19" t="s">
        <v>85</v>
      </c>
      <c r="C50" s="37"/>
      <c r="D50" s="37"/>
      <c r="E50" s="50">
        <v>200000</v>
      </c>
      <c r="F50" s="37"/>
      <c r="G50" s="50">
        <v>200000</v>
      </c>
      <c r="H50" s="37"/>
    </row>
    <row r="51" spans="1:8" ht="21" customHeight="1" thickTop="1">
      <c r="A51" s="19" t="s">
        <v>86</v>
      </c>
      <c r="C51" s="37"/>
      <c r="D51" s="37"/>
      <c r="E51" s="3"/>
      <c r="F51" s="37"/>
      <c r="G51" s="34"/>
      <c r="H51" s="37"/>
    </row>
    <row r="52" spans="1:8" ht="21" customHeight="1">
      <c r="A52" s="19" t="s">
        <v>85</v>
      </c>
      <c r="C52" s="37"/>
      <c r="D52" s="37"/>
      <c r="E52" s="2">
        <f>'CE (2)'!D21</f>
        <v>200000</v>
      </c>
      <c r="F52" s="37"/>
      <c r="G52" s="13">
        <f>SUM('CE (2)'!D17)</f>
        <v>200000</v>
      </c>
      <c r="H52" s="37"/>
    </row>
    <row r="53" spans="1:8" ht="21" customHeight="1">
      <c r="A53" s="19" t="s">
        <v>87</v>
      </c>
      <c r="C53" s="37"/>
      <c r="D53" s="37"/>
      <c r="E53" s="2">
        <f>SUM('CE (2)'!F21)</f>
        <v>39810</v>
      </c>
      <c r="F53" s="37"/>
      <c r="G53" s="13">
        <f>'CE (2)'!F17</f>
        <v>39810</v>
      </c>
      <c r="H53" s="37"/>
    </row>
    <row r="54" spans="1:8" ht="21" customHeight="1">
      <c r="A54" s="19" t="s">
        <v>64</v>
      </c>
      <c r="C54" s="37"/>
      <c r="D54" s="37"/>
      <c r="E54" s="2"/>
      <c r="F54" s="37"/>
      <c r="G54" s="13"/>
      <c r="H54" s="37"/>
    </row>
    <row r="55" spans="1:8" ht="21" customHeight="1">
      <c r="A55" s="19" t="s">
        <v>65</v>
      </c>
      <c r="C55" s="37">
        <v>14</v>
      </c>
      <c r="D55" s="36"/>
      <c r="E55" s="2">
        <f>SUM('CE (2)'!H21)</f>
        <v>10509</v>
      </c>
      <c r="F55" s="37"/>
      <c r="G55" s="13">
        <f>'CE (2)'!H17</f>
        <v>10509</v>
      </c>
      <c r="H55" s="37"/>
    </row>
    <row r="56" spans="1:8" ht="21" customHeight="1">
      <c r="A56" s="19" t="s">
        <v>66</v>
      </c>
      <c r="C56" s="37"/>
      <c r="D56" s="37"/>
      <c r="E56" s="4">
        <f>SUM('CE (2)'!J21)</f>
        <v>18809</v>
      </c>
      <c r="F56" s="37"/>
      <c r="G56" s="6">
        <f>'CE (2)'!J17</f>
        <v>28360</v>
      </c>
      <c r="H56" s="37"/>
    </row>
    <row r="57" spans="1:8" ht="21" customHeight="1">
      <c r="A57" s="7" t="s">
        <v>20</v>
      </c>
      <c r="C57" s="37"/>
      <c r="D57" s="37"/>
      <c r="E57" s="34">
        <f>SUM(E52:E56)</f>
        <v>269128</v>
      </c>
      <c r="F57" s="37"/>
      <c r="G57" s="34">
        <f>SUM(G52:G56)</f>
        <v>278679</v>
      </c>
      <c r="H57" s="37"/>
    </row>
    <row r="58" spans="1:8" ht="21" customHeight="1" thickBot="1">
      <c r="A58" s="7" t="s">
        <v>21</v>
      </c>
      <c r="C58" s="37"/>
      <c r="D58" s="37"/>
      <c r="E58" s="40">
        <f>SUM(E57+E46)</f>
        <v>378832</v>
      </c>
      <c r="F58" s="37"/>
      <c r="G58" s="40">
        <f>SUM(G57+G46)</f>
        <v>432670</v>
      </c>
      <c r="H58" s="37"/>
    </row>
    <row r="59" spans="2:8" ht="13.5" customHeight="1" thickTop="1">
      <c r="B59" s="37"/>
      <c r="C59" s="37"/>
      <c r="D59" s="37"/>
      <c r="E59" s="13">
        <f>SUM(E58-E25)</f>
        <v>0</v>
      </c>
      <c r="F59" s="41"/>
      <c r="G59" s="13">
        <f>SUM(G58-G25)</f>
        <v>0</v>
      </c>
      <c r="H59" s="41"/>
    </row>
    <row r="60" spans="1:8" ht="21" customHeight="1">
      <c r="A60" s="34" t="s">
        <v>1</v>
      </c>
      <c r="B60" s="37"/>
      <c r="C60" s="37"/>
      <c r="D60" s="37"/>
      <c r="E60" s="37"/>
      <c r="F60" s="19"/>
      <c r="G60" s="19"/>
      <c r="H60" s="19"/>
    </row>
    <row r="61" spans="2:8" ht="21" customHeight="1">
      <c r="B61" s="37"/>
      <c r="C61" s="37"/>
      <c r="D61" s="37"/>
      <c r="E61" s="37"/>
      <c r="F61" s="19"/>
      <c r="G61" s="19"/>
      <c r="H61" s="19"/>
    </row>
    <row r="62" spans="1:8" ht="14.25" customHeight="1">
      <c r="A62" s="42"/>
      <c r="B62" s="37"/>
      <c r="C62" s="37"/>
      <c r="D62" s="37"/>
      <c r="E62" s="37"/>
      <c r="F62" s="19"/>
      <c r="G62" s="19"/>
      <c r="H62" s="19"/>
    </row>
    <row r="63" ht="21" customHeight="1">
      <c r="C63" s="37"/>
    </row>
    <row r="64" spans="2:3" ht="21" customHeight="1">
      <c r="B64" s="25" t="s">
        <v>22</v>
      </c>
      <c r="C64" s="37"/>
    </row>
    <row r="65" spans="1:3" ht="21" customHeight="1">
      <c r="A65" s="42"/>
      <c r="C65" s="37"/>
    </row>
  </sheetData>
  <sheetProtection/>
  <printOptions horizontalCentered="1"/>
  <pageMargins left="0.9448818897637796" right="0.7480314960629921" top="0.9055118110236221" bottom="0.7480314960629921" header="0.5118110236220472" footer="0.5118110236220472"/>
  <pageSetup horizontalDpi="600" verticalDpi="600" orientation="portrait" paperSize="9" scale="90" r:id="rId1"/>
  <headerFooter alignWithMargins="0">
    <oddHeader>&amp;C&amp;"Arial,Bold"&amp;11FINAL DRAFT</oddHeader>
    <oddFooter>&amp;R&amp;"Arial,Regular"&amp;8We, being responsible for the preparation of
these financial statements and notes thereto,
hereby approve their issue in final form.
………………..……………………..…….…
Directors                           
</oddFooter>
  </headerFooter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showGridLines="0" tabSelected="1" view="pageBreakPreview" zoomScaleSheetLayoutView="100" workbookViewId="0" topLeftCell="A98">
      <selection activeCell="A125" sqref="A125"/>
    </sheetView>
  </sheetViews>
  <sheetFormatPr defaultColWidth="10.875" defaultRowHeight="21.75" customHeight="1"/>
  <cols>
    <col min="1" max="1" width="37.375" style="34" customWidth="1"/>
    <col min="2" max="2" width="12.00390625" style="34" customWidth="1"/>
    <col min="3" max="3" width="6.125" style="27" customWidth="1"/>
    <col min="4" max="4" width="1.75390625" style="35" customWidth="1"/>
    <col min="5" max="5" width="16.75390625" style="35" customWidth="1"/>
    <col min="6" max="6" width="1.75390625" style="35" customWidth="1"/>
    <col min="7" max="7" width="16.75390625" style="34" customWidth="1"/>
    <col min="8" max="8" width="1.25" style="34" customWidth="1"/>
    <col min="9" max="16384" width="10.875" style="34" customWidth="1"/>
  </cols>
  <sheetData>
    <row r="1" ht="21.75" customHeight="1">
      <c r="G1" s="69" t="s">
        <v>100</v>
      </c>
    </row>
    <row r="2" spans="1:7" s="25" customFormat="1" ht="21.75" customHeight="1">
      <c r="A2" s="7" t="s">
        <v>81</v>
      </c>
      <c r="B2" s="7"/>
      <c r="C2" s="43"/>
      <c r="D2" s="7"/>
      <c r="E2" s="7"/>
      <c r="F2" s="7"/>
      <c r="G2" s="7"/>
    </row>
    <row r="3" spans="1:7" s="25" customFormat="1" ht="21.75" customHeight="1">
      <c r="A3" s="7" t="s">
        <v>79</v>
      </c>
      <c r="B3" s="7"/>
      <c r="C3" s="43"/>
      <c r="D3" s="7"/>
      <c r="E3" s="7"/>
      <c r="F3" s="7"/>
      <c r="G3" s="7"/>
    </row>
    <row r="4" spans="1:6" s="25" customFormat="1" ht="21.75" customHeight="1">
      <c r="A4" s="7" t="s">
        <v>139</v>
      </c>
      <c r="B4" s="26"/>
      <c r="C4" s="27"/>
      <c r="D4" s="26"/>
      <c r="E4" s="26"/>
      <c r="F4" s="26"/>
    </row>
    <row r="5" spans="1:7" s="25" customFormat="1" ht="21.75" customHeight="1">
      <c r="A5" s="19"/>
      <c r="B5" s="26"/>
      <c r="D5" s="26"/>
      <c r="E5" s="26"/>
      <c r="F5" s="26"/>
      <c r="G5" s="28" t="s">
        <v>142</v>
      </c>
    </row>
    <row r="6" spans="1:7" s="25" customFormat="1" ht="21.75" customHeight="1">
      <c r="A6" s="19"/>
      <c r="B6" s="26"/>
      <c r="C6" s="30" t="s">
        <v>0</v>
      </c>
      <c r="D6" s="26"/>
      <c r="E6" s="32">
        <v>2016</v>
      </c>
      <c r="F6" s="31"/>
      <c r="G6" s="33">
        <v>2015</v>
      </c>
    </row>
    <row r="7" spans="1:7" s="27" customFormat="1" ht="21.75" customHeight="1">
      <c r="A7" s="7" t="s">
        <v>80</v>
      </c>
      <c r="C7" s="30"/>
      <c r="D7" s="31"/>
      <c r="E7" s="48"/>
      <c r="F7" s="31"/>
      <c r="G7" s="48"/>
    </row>
    <row r="8" ht="21.75" customHeight="1">
      <c r="A8" s="7" t="s">
        <v>24</v>
      </c>
    </row>
    <row r="9" spans="1:7" ht="21.75" customHeight="1">
      <c r="A9" s="19" t="s">
        <v>35</v>
      </c>
      <c r="C9" s="39"/>
      <c r="D9" s="5"/>
      <c r="E9" s="13">
        <v>390559</v>
      </c>
      <c r="F9" s="5"/>
      <c r="G9" s="13">
        <v>425883</v>
      </c>
    </row>
    <row r="10" spans="1:7" ht="21.75" customHeight="1">
      <c r="A10" s="19" t="s">
        <v>59</v>
      </c>
      <c r="C10" s="39"/>
      <c r="D10" s="5"/>
      <c r="E10" s="13">
        <v>4672</v>
      </c>
      <c r="F10" s="5"/>
      <c r="G10" s="13">
        <v>3507</v>
      </c>
    </row>
    <row r="11" spans="1:7" ht="21.75" customHeight="1">
      <c r="A11" s="19" t="s">
        <v>23</v>
      </c>
      <c r="C11" s="36">
        <v>15</v>
      </c>
      <c r="D11" s="5"/>
      <c r="E11" s="6">
        <v>2756</v>
      </c>
      <c r="F11" s="5"/>
      <c r="G11" s="6">
        <v>2689</v>
      </c>
    </row>
    <row r="12" spans="1:7" ht="21.75" customHeight="1">
      <c r="A12" s="7" t="s">
        <v>25</v>
      </c>
      <c r="C12" s="39"/>
      <c r="D12" s="5"/>
      <c r="E12" s="6">
        <f>SUM(E9:E11)</f>
        <v>397987</v>
      </c>
      <c r="F12" s="5"/>
      <c r="G12" s="6">
        <f>SUM(G9:G11)</f>
        <v>432079</v>
      </c>
    </row>
    <row r="13" spans="1:7" ht="21.75" customHeight="1">
      <c r="A13" s="7" t="s">
        <v>26</v>
      </c>
      <c r="C13" s="39"/>
      <c r="D13" s="5"/>
      <c r="E13" s="13"/>
      <c r="F13" s="5"/>
      <c r="G13" s="13"/>
    </row>
    <row r="14" spans="1:7" ht="21.75" customHeight="1">
      <c r="A14" s="19" t="s">
        <v>92</v>
      </c>
      <c r="C14" s="39"/>
      <c r="D14" s="5"/>
      <c r="E14" s="13">
        <v>343939</v>
      </c>
      <c r="F14" s="5"/>
      <c r="G14" s="13">
        <v>371313</v>
      </c>
    </row>
    <row r="15" spans="1:7" ht="21.75" customHeight="1">
      <c r="A15" s="19" t="s">
        <v>93</v>
      </c>
      <c r="C15" s="39"/>
      <c r="D15" s="5"/>
      <c r="E15" s="13">
        <v>758</v>
      </c>
      <c r="F15" s="5"/>
      <c r="G15" s="13">
        <v>991</v>
      </c>
    </row>
    <row r="16" spans="1:7" ht="21.75" customHeight="1">
      <c r="A16" s="19" t="s">
        <v>36</v>
      </c>
      <c r="C16" s="39"/>
      <c r="D16" s="5"/>
      <c r="E16" s="5">
        <v>30823</v>
      </c>
      <c r="F16" s="5"/>
      <c r="G16" s="5">
        <v>31564</v>
      </c>
    </row>
    <row r="17" spans="1:7" ht="21.75" customHeight="1">
      <c r="A17" s="19" t="s">
        <v>30</v>
      </c>
      <c r="C17" s="39"/>
      <c r="D17" s="5"/>
      <c r="E17" s="5">
        <v>20994</v>
      </c>
      <c r="F17" s="5"/>
      <c r="G17" s="5">
        <v>26222</v>
      </c>
    </row>
    <row r="18" spans="1:7" ht="21.75" customHeight="1">
      <c r="A18" s="7" t="s">
        <v>27</v>
      </c>
      <c r="C18" s="39"/>
      <c r="D18" s="5"/>
      <c r="E18" s="76">
        <f>SUM(E14:E17)</f>
        <v>396514</v>
      </c>
      <c r="F18" s="5"/>
      <c r="G18" s="76">
        <f>SUM(G14:G17)</f>
        <v>430090</v>
      </c>
    </row>
    <row r="19" spans="1:7" ht="21.75" customHeight="1">
      <c r="A19" s="7" t="s">
        <v>143</v>
      </c>
      <c r="C19" s="39"/>
      <c r="D19" s="5"/>
      <c r="E19" s="5"/>
      <c r="F19" s="5"/>
      <c r="G19" s="5"/>
    </row>
    <row r="20" spans="1:7" ht="21.75" customHeight="1">
      <c r="A20" s="7" t="s">
        <v>135</v>
      </c>
      <c r="C20" s="39"/>
      <c r="D20" s="5"/>
      <c r="E20" s="5">
        <f>E12-E18</f>
        <v>1473</v>
      </c>
      <c r="F20" s="5"/>
      <c r="G20" s="5">
        <f>G12-G18</f>
        <v>1989</v>
      </c>
    </row>
    <row r="21" spans="1:7" ht="21.75" customHeight="1">
      <c r="A21" s="19" t="s">
        <v>29</v>
      </c>
      <c r="C21" s="39"/>
      <c r="D21" s="5"/>
      <c r="E21" s="6">
        <v>-139</v>
      </c>
      <c r="F21" s="5"/>
      <c r="G21" s="6">
        <v>-869</v>
      </c>
    </row>
    <row r="22" spans="1:7" ht="21.75" customHeight="1">
      <c r="A22" s="7" t="s">
        <v>144</v>
      </c>
      <c r="C22" s="39"/>
      <c r="D22" s="5"/>
      <c r="E22" s="5">
        <f>SUM(E20:E21)</f>
        <v>1334</v>
      </c>
      <c r="F22" s="5"/>
      <c r="G22" s="5">
        <f>SUM(G20:G21)</f>
        <v>1120</v>
      </c>
    </row>
    <row r="23" spans="1:7" ht="21.75" customHeight="1">
      <c r="A23" s="19" t="s">
        <v>145</v>
      </c>
      <c r="C23" s="36">
        <v>12</v>
      </c>
      <c r="D23" s="5"/>
      <c r="E23" s="6">
        <v>-89</v>
      </c>
      <c r="F23" s="5"/>
      <c r="G23" s="6">
        <v>-268</v>
      </c>
    </row>
    <row r="24" spans="1:7" ht="21.75" customHeight="1">
      <c r="A24" s="7" t="s">
        <v>146</v>
      </c>
      <c r="C24" s="36"/>
      <c r="D24" s="5"/>
      <c r="E24" s="5">
        <f>SUM(E22:E23)</f>
        <v>1245</v>
      </c>
      <c r="F24" s="5"/>
      <c r="G24" s="5">
        <f>SUM(G22:G23)</f>
        <v>852</v>
      </c>
    </row>
    <row r="25" spans="1:7" ht="21.75" customHeight="1">
      <c r="A25" s="7" t="s">
        <v>107</v>
      </c>
      <c r="C25" s="36"/>
      <c r="D25" s="5"/>
      <c r="E25" s="5">
        <v>0</v>
      </c>
      <c r="F25" s="5"/>
      <c r="G25" s="5">
        <v>0</v>
      </c>
    </row>
    <row r="26" spans="1:7" ht="21.75" customHeight="1" thickBot="1">
      <c r="A26" s="7" t="s">
        <v>99</v>
      </c>
      <c r="C26" s="36"/>
      <c r="D26" s="5"/>
      <c r="E26" s="77">
        <f>SUM(E24:E25)</f>
        <v>1245</v>
      </c>
      <c r="F26" s="5"/>
      <c r="G26" s="77">
        <f>SUM(G24:G25)</f>
        <v>852</v>
      </c>
    </row>
    <row r="27" spans="1:7" ht="21.75" customHeight="1" thickTop="1">
      <c r="A27" s="19"/>
      <c r="C27" s="37"/>
      <c r="D27" s="37"/>
      <c r="G27" s="35"/>
    </row>
    <row r="28" spans="1:7" ht="21.75" customHeight="1">
      <c r="A28" s="7" t="s">
        <v>147</v>
      </c>
      <c r="C28" s="36">
        <v>16</v>
      </c>
      <c r="G28" s="35"/>
    </row>
    <row r="29" spans="1:7" ht="21.75" customHeight="1" thickBot="1">
      <c r="A29" s="19" t="s">
        <v>148</v>
      </c>
      <c r="C29" s="39"/>
      <c r="E29" s="73">
        <f>E26/E31*1000</f>
        <v>0.0031125</v>
      </c>
      <c r="G29" s="73">
        <f>G26/G31*1000</f>
        <v>0.00213</v>
      </c>
    </row>
    <row r="30" spans="1:7" ht="21.75" customHeight="1" thickTop="1">
      <c r="A30" s="19"/>
      <c r="C30" s="39"/>
      <c r="G30" s="35"/>
    </row>
    <row r="31" spans="1:7" ht="21.75" customHeight="1" thickBot="1">
      <c r="A31" s="19" t="s">
        <v>76</v>
      </c>
      <c r="C31" s="39"/>
      <c r="E31" s="44">
        <v>400000000</v>
      </c>
      <c r="G31" s="44">
        <v>400000000</v>
      </c>
    </row>
    <row r="32" spans="1:7" ht="21.75" customHeight="1" thickTop="1">
      <c r="A32" s="19"/>
      <c r="C32" s="37"/>
      <c r="D32" s="37"/>
      <c r="E32" s="37"/>
      <c r="F32" s="37"/>
      <c r="G32" s="35"/>
    </row>
    <row r="33" ht="21.75" customHeight="1">
      <c r="A33" s="34" t="s">
        <v>1</v>
      </c>
    </row>
    <row r="34" ht="21.75" customHeight="1">
      <c r="G34" s="69" t="s">
        <v>100</v>
      </c>
    </row>
    <row r="35" spans="1:7" s="25" customFormat="1" ht="21.75" customHeight="1">
      <c r="A35" s="7" t="s">
        <v>81</v>
      </c>
      <c r="B35" s="7"/>
      <c r="C35" s="43"/>
      <c r="D35" s="7"/>
      <c r="E35" s="7"/>
      <c r="F35" s="7"/>
      <c r="G35" s="7"/>
    </row>
    <row r="36" spans="1:7" s="25" customFormat="1" ht="21.75" customHeight="1">
      <c r="A36" s="7" t="s">
        <v>79</v>
      </c>
      <c r="B36" s="7"/>
      <c r="C36" s="43"/>
      <c r="D36" s="7"/>
      <c r="E36" s="7"/>
      <c r="F36" s="7"/>
      <c r="G36" s="7"/>
    </row>
    <row r="37" spans="1:6" s="25" customFormat="1" ht="21.75" customHeight="1">
      <c r="A37" s="7" t="s">
        <v>141</v>
      </c>
      <c r="B37" s="26"/>
      <c r="C37" s="27"/>
      <c r="D37" s="26"/>
      <c r="E37" s="26"/>
      <c r="F37" s="26"/>
    </row>
    <row r="38" spans="1:7" s="25" customFormat="1" ht="21.75" customHeight="1">
      <c r="A38" s="19"/>
      <c r="B38" s="26"/>
      <c r="D38" s="26"/>
      <c r="E38" s="26"/>
      <c r="F38" s="26"/>
      <c r="G38" s="28" t="s">
        <v>134</v>
      </c>
    </row>
    <row r="39" spans="1:7" s="25" customFormat="1" ht="21.75" customHeight="1">
      <c r="A39" s="19"/>
      <c r="B39" s="26"/>
      <c r="C39" s="30" t="s">
        <v>0</v>
      </c>
      <c r="D39" s="26"/>
      <c r="E39" s="32">
        <v>2016</v>
      </c>
      <c r="F39" s="31"/>
      <c r="G39" s="33">
        <v>2015</v>
      </c>
    </row>
    <row r="40" spans="1:7" s="27" customFormat="1" ht="21.75" customHeight="1">
      <c r="A40" s="7" t="s">
        <v>80</v>
      </c>
      <c r="C40" s="30"/>
      <c r="D40" s="31"/>
      <c r="E40" s="48"/>
      <c r="F40" s="31"/>
      <c r="G40" s="48"/>
    </row>
    <row r="41" ht="21.75" customHeight="1">
      <c r="A41" s="7" t="s">
        <v>24</v>
      </c>
    </row>
    <row r="42" spans="1:7" ht="21.75" customHeight="1">
      <c r="A42" s="19" t="s">
        <v>35</v>
      </c>
      <c r="C42" s="39"/>
      <c r="D42" s="5"/>
      <c r="E42" s="13">
        <v>1223191</v>
      </c>
      <c r="F42" s="5"/>
      <c r="G42" s="13">
        <v>1333590</v>
      </c>
    </row>
    <row r="43" spans="1:7" ht="21.75" customHeight="1">
      <c r="A43" s="19" t="s">
        <v>59</v>
      </c>
      <c r="C43" s="39"/>
      <c r="D43" s="5"/>
      <c r="E43" s="13">
        <v>12448</v>
      </c>
      <c r="F43" s="5"/>
      <c r="G43" s="13">
        <v>9999</v>
      </c>
    </row>
    <row r="44" spans="1:7" ht="21.75" customHeight="1">
      <c r="A44" s="19" t="s">
        <v>23</v>
      </c>
      <c r="C44" s="36">
        <v>15</v>
      </c>
      <c r="D44" s="5"/>
      <c r="E44" s="6">
        <v>10506</v>
      </c>
      <c r="F44" s="5"/>
      <c r="G44" s="6">
        <v>9695</v>
      </c>
    </row>
    <row r="45" spans="1:7" ht="21.75" customHeight="1">
      <c r="A45" s="7" t="s">
        <v>25</v>
      </c>
      <c r="C45" s="39"/>
      <c r="D45" s="5"/>
      <c r="E45" s="6">
        <f>SUM(E42:E44)</f>
        <v>1246145</v>
      </c>
      <c r="F45" s="5"/>
      <c r="G45" s="6">
        <f>SUM(G42:G44)</f>
        <v>1353284</v>
      </c>
    </row>
    <row r="46" spans="1:7" ht="21.75" customHeight="1">
      <c r="A46" s="7" t="s">
        <v>26</v>
      </c>
      <c r="C46" s="39"/>
      <c r="D46" s="5"/>
      <c r="E46" s="13"/>
      <c r="F46" s="5"/>
      <c r="G46" s="13"/>
    </row>
    <row r="47" spans="1:7" ht="21.75" customHeight="1">
      <c r="A47" s="19" t="s">
        <v>92</v>
      </c>
      <c r="C47" s="39"/>
      <c r="D47" s="5"/>
      <c r="E47" s="13">
        <v>1082598</v>
      </c>
      <c r="F47" s="5"/>
      <c r="G47" s="13">
        <v>1187673</v>
      </c>
    </row>
    <row r="48" spans="1:7" ht="21.75" customHeight="1">
      <c r="A48" s="19" t="s">
        <v>93</v>
      </c>
      <c r="C48" s="39"/>
      <c r="D48" s="5"/>
      <c r="E48" s="13">
        <v>2720</v>
      </c>
      <c r="F48" s="5"/>
      <c r="G48" s="13">
        <v>3156</v>
      </c>
    </row>
    <row r="49" spans="1:7" ht="21.75" customHeight="1">
      <c r="A49" s="19" t="s">
        <v>36</v>
      </c>
      <c r="C49" s="39"/>
      <c r="D49" s="5"/>
      <c r="E49" s="5">
        <v>97435</v>
      </c>
      <c r="F49" s="5"/>
      <c r="G49" s="5">
        <v>90080</v>
      </c>
    </row>
    <row r="50" spans="1:7" ht="21.75" customHeight="1">
      <c r="A50" s="19" t="s">
        <v>30</v>
      </c>
      <c r="C50" s="39"/>
      <c r="D50" s="5"/>
      <c r="E50" s="5">
        <v>64713</v>
      </c>
      <c r="F50" s="5"/>
      <c r="G50" s="5">
        <v>66999</v>
      </c>
    </row>
    <row r="51" spans="1:7" ht="21.75" customHeight="1">
      <c r="A51" s="7" t="s">
        <v>27</v>
      </c>
      <c r="C51" s="39"/>
      <c r="D51" s="5"/>
      <c r="E51" s="76">
        <f>SUM(E47:E50)</f>
        <v>1247466</v>
      </c>
      <c r="F51" s="5"/>
      <c r="G51" s="76">
        <f>SUM(G47:G50)</f>
        <v>1347908</v>
      </c>
    </row>
    <row r="52" spans="1:7" ht="21.75" customHeight="1">
      <c r="A52" s="7" t="s">
        <v>120</v>
      </c>
      <c r="C52" s="39"/>
      <c r="D52" s="5"/>
      <c r="E52" s="5">
        <f>E45-E51</f>
        <v>-1321</v>
      </c>
      <c r="F52" s="5"/>
      <c r="G52" s="5">
        <f>G45-G51</f>
        <v>5376</v>
      </c>
    </row>
    <row r="53" spans="1:7" ht="21.75" customHeight="1">
      <c r="A53" s="19" t="s">
        <v>29</v>
      </c>
      <c r="C53" s="39"/>
      <c r="D53" s="5"/>
      <c r="E53" s="6">
        <v>-455</v>
      </c>
      <c r="F53" s="5"/>
      <c r="G53" s="6">
        <v>-2986</v>
      </c>
    </row>
    <row r="54" spans="1:7" ht="21.75" customHeight="1">
      <c r="A54" s="7" t="s">
        <v>123</v>
      </c>
      <c r="C54" s="39"/>
      <c r="D54" s="5"/>
      <c r="E54" s="5">
        <f>SUM(E52:E53)</f>
        <v>-1776</v>
      </c>
      <c r="F54" s="5"/>
      <c r="G54" s="5">
        <f>SUM(G52:G53)</f>
        <v>2390</v>
      </c>
    </row>
    <row r="55" spans="1:7" ht="21.75" customHeight="1">
      <c r="A55" s="19" t="s">
        <v>131</v>
      </c>
      <c r="C55" s="36">
        <v>12</v>
      </c>
      <c r="D55" s="5"/>
      <c r="E55" s="6">
        <v>225</v>
      </c>
      <c r="F55" s="5"/>
      <c r="G55" s="6">
        <v>-543</v>
      </c>
    </row>
    <row r="56" spans="1:7" ht="21.75" customHeight="1">
      <c r="A56" s="7" t="s">
        <v>121</v>
      </c>
      <c r="C56" s="36"/>
      <c r="D56" s="5"/>
      <c r="E56" s="5">
        <f>SUM(E54:E55)</f>
        <v>-1551</v>
      </c>
      <c r="F56" s="5"/>
      <c r="G56" s="5">
        <f>SUM(G54:G55)</f>
        <v>1847</v>
      </c>
    </row>
    <row r="57" spans="1:7" ht="21.75" customHeight="1">
      <c r="A57" s="7" t="s">
        <v>107</v>
      </c>
      <c r="C57" s="36"/>
      <c r="D57" s="5"/>
      <c r="E57" s="5">
        <v>0</v>
      </c>
      <c r="F57" s="5"/>
      <c r="G57" s="5">
        <v>0</v>
      </c>
    </row>
    <row r="58" spans="1:7" ht="21.75" customHeight="1" thickBot="1">
      <c r="A58" s="7" t="s">
        <v>99</v>
      </c>
      <c r="C58" s="36"/>
      <c r="D58" s="5"/>
      <c r="E58" s="77">
        <f>SUM(E56:E57)</f>
        <v>-1551</v>
      </c>
      <c r="F58" s="5"/>
      <c r="G58" s="77">
        <f>SUM(G56:G57)</f>
        <v>1847</v>
      </c>
    </row>
    <row r="59" spans="1:7" ht="21.75" customHeight="1" thickTop="1">
      <c r="A59" s="19"/>
      <c r="C59" s="37"/>
      <c r="D59" s="37"/>
      <c r="G59" s="35"/>
    </row>
    <row r="60" spans="1:7" ht="21.75" customHeight="1">
      <c r="A60" s="7" t="s">
        <v>124</v>
      </c>
      <c r="C60" s="36">
        <v>16</v>
      </c>
      <c r="G60" s="35"/>
    </row>
    <row r="61" spans="1:7" ht="21.75" customHeight="1" thickBot="1">
      <c r="A61" s="19" t="s">
        <v>122</v>
      </c>
      <c r="C61" s="39"/>
      <c r="E61" s="73">
        <f>E58/E63*1000</f>
        <v>-0.0038775</v>
      </c>
      <c r="G61" s="73">
        <f>G58/G63*1000</f>
        <v>0.0046175</v>
      </c>
    </row>
    <row r="62" spans="1:7" ht="21.75" customHeight="1" thickTop="1">
      <c r="A62" s="19"/>
      <c r="C62" s="39"/>
      <c r="G62" s="35"/>
    </row>
    <row r="63" spans="1:7" ht="21.75" customHeight="1" thickBot="1">
      <c r="A63" s="19" t="s">
        <v>76</v>
      </c>
      <c r="C63" s="39"/>
      <c r="E63" s="44">
        <v>400000000</v>
      </c>
      <c r="G63" s="44">
        <v>400000000</v>
      </c>
    </row>
    <row r="64" spans="1:7" ht="21.75" customHeight="1" thickTop="1">
      <c r="A64" s="19"/>
      <c r="C64" s="37"/>
      <c r="D64" s="37"/>
      <c r="E64" s="37"/>
      <c r="F64" s="37"/>
      <c r="G64" s="35"/>
    </row>
    <row r="65" ht="21.75" customHeight="1">
      <c r="A65" s="34" t="s">
        <v>1</v>
      </c>
    </row>
    <row r="66" ht="21" customHeight="1">
      <c r="G66" s="69" t="s">
        <v>100</v>
      </c>
    </row>
    <row r="67" spans="1:7" s="25" customFormat="1" ht="21" customHeight="1">
      <c r="A67" s="7" t="s">
        <v>81</v>
      </c>
      <c r="B67" s="7"/>
      <c r="C67" s="43"/>
      <c r="D67" s="7"/>
      <c r="E67" s="7"/>
      <c r="F67" s="7"/>
      <c r="G67" s="7"/>
    </row>
    <row r="68" ht="21" customHeight="1">
      <c r="A68" s="7" t="s">
        <v>78</v>
      </c>
    </row>
    <row r="69" spans="1:6" s="25" customFormat="1" ht="21" customHeight="1">
      <c r="A69" s="7" t="s">
        <v>141</v>
      </c>
      <c r="B69" s="26"/>
      <c r="C69" s="27"/>
      <c r="D69" s="26"/>
      <c r="E69" s="26"/>
      <c r="F69" s="26"/>
    </row>
    <row r="70" spans="1:7" s="25" customFormat="1" ht="21" customHeight="1">
      <c r="A70" s="19"/>
      <c r="B70" s="26"/>
      <c r="D70" s="26"/>
      <c r="E70" s="26"/>
      <c r="F70" s="26"/>
      <c r="G70" s="28" t="s">
        <v>94</v>
      </c>
    </row>
    <row r="71" spans="1:7" s="25" customFormat="1" ht="21" customHeight="1">
      <c r="A71" s="19"/>
      <c r="B71" s="26"/>
      <c r="C71" s="30"/>
      <c r="D71" s="26"/>
      <c r="E71" s="32">
        <v>2016</v>
      </c>
      <c r="F71" s="31"/>
      <c r="G71" s="33">
        <v>2015</v>
      </c>
    </row>
    <row r="72" spans="1:2" ht="21" customHeight="1">
      <c r="A72" s="7" t="s">
        <v>42</v>
      </c>
      <c r="B72" s="8"/>
    </row>
    <row r="73" spans="1:7" ht="21" customHeight="1">
      <c r="A73" s="9" t="s">
        <v>126</v>
      </c>
      <c r="B73" s="10"/>
      <c r="E73" s="11">
        <f>SUM(E54)</f>
        <v>-1776</v>
      </c>
      <c r="G73" s="11">
        <f>SUM(G54)</f>
        <v>2390</v>
      </c>
    </row>
    <row r="74" spans="1:7" ht="21" customHeight="1">
      <c r="A74" s="9" t="s">
        <v>127</v>
      </c>
      <c r="B74" s="10"/>
      <c r="E74" s="12"/>
      <c r="G74" s="12"/>
    </row>
    <row r="75" spans="1:7" ht="21" customHeight="1">
      <c r="A75" s="9" t="s">
        <v>43</v>
      </c>
      <c r="B75" s="10"/>
      <c r="E75" s="13"/>
      <c r="G75" s="13"/>
    </row>
    <row r="76" spans="1:7" ht="21" customHeight="1">
      <c r="A76" s="9" t="s">
        <v>44</v>
      </c>
      <c r="B76" s="10"/>
      <c r="E76" s="12">
        <v>14567</v>
      </c>
      <c r="G76" s="12">
        <v>13687</v>
      </c>
    </row>
    <row r="77" spans="1:7" ht="21" customHeight="1">
      <c r="A77" s="9" t="s">
        <v>149</v>
      </c>
      <c r="B77" s="10"/>
      <c r="E77" s="12">
        <v>-63</v>
      </c>
      <c r="G77" s="12">
        <v>476</v>
      </c>
    </row>
    <row r="78" spans="1:7" ht="21" customHeight="1">
      <c r="A78" s="9" t="s">
        <v>130</v>
      </c>
      <c r="B78" s="10"/>
      <c r="E78" s="12">
        <v>7</v>
      </c>
      <c r="G78" s="12">
        <v>510</v>
      </c>
    </row>
    <row r="79" spans="1:2" ht="21" customHeight="1">
      <c r="A79" s="9" t="s">
        <v>136</v>
      </c>
      <c r="B79" s="10"/>
    </row>
    <row r="80" spans="1:7" ht="21" customHeight="1">
      <c r="A80" s="9" t="s">
        <v>91</v>
      </c>
      <c r="B80" s="10"/>
      <c r="E80" s="12">
        <v>268</v>
      </c>
      <c r="F80" s="34"/>
      <c r="G80" s="14">
        <v>3354</v>
      </c>
    </row>
    <row r="81" spans="1:7" ht="21" customHeight="1">
      <c r="A81" s="9" t="s">
        <v>150</v>
      </c>
      <c r="B81" s="10"/>
      <c r="E81" s="12">
        <v>1334</v>
      </c>
      <c r="F81" s="34"/>
      <c r="G81" s="14">
        <v>3044</v>
      </c>
    </row>
    <row r="82" spans="1:7" ht="21" customHeight="1">
      <c r="A82" s="9" t="s">
        <v>45</v>
      </c>
      <c r="B82" s="10"/>
      <c r="E82" s="12">
        <v>788</v>
      </c>
      <c r="G82" s="12">
        <v>559</v>
      </c>
    </row>
    <row r="83" spans="1:7" ht="21" customHeight="1">
      <c r="A83" s="9" t="s">
        <v>116</v>
      </c>
      <c r="B83" s="10"/>
      <c r="E83" s="12">
        <v>-659</v>
      </c>
      <c r="G83" s="12">
        <v>-266</v>
      </c>
    </row>
    <row r="84" spans="1:7" ht="21" customHeight="1">
      <c r="A84" s="9" t="s">
        <v>132</v>
      </c>
      <c r="B84" s="10"/>
      <c r="E84" s="12"/>
      <c r="G84" s="12"/>
    </row>
    <row r="85" spans="1:7" ht="21" customHeight="1">
      <c r="A85" s="9" t="s">
        <v>115</v>
      </c>
      <c r="B85" s="10"/>
      <c r="E85" s="12">
        <v>-41</v>
      </c>
      <c r="G85" s="12">
        <v>-7</v>
      </c>
    </row>
    <row r="86" spans="1:7" ht="21" customHeight="1">
      <c r="A86" s="9" t="s">
        <v>46</v>
      </c>
      <c r="B86" s="10"/>
      <c r="E86" s="12">
        <v>-683</v>
      </c>
      <c r="G86" s="12">
        <v>-334</v>
      </c>
    </row>
    <row r="87" spans="1:7" ht="21" customHeight="1">
      <c r="A87" s="9" t="s">
        <v>69</v>
      </c>
      <c r="B87" s="10"/>
      <c r="E87" s="46">
        <v>3</v>
      </c>
      <c r="G87" s="45">
        <v>5</v>
      </c>
    </row>
    <row r="88" spans="1:5" ht="21" customHeight="1">
      <c r="A88" s="9" t="s">
        <v>47</v>
      </c>
      <c r="B88" s="10"/>
      <c r="E88" s="14"/>
    </row>
    <row r="89" spans="1:7" ht="21" customHeight="1">
      <c r="A89" s="9" t="s">
        <v>48</v>
      </c>
      <c r="B89" s="10"/>
      <c r="E89" s="15">
        <f>SUM(E73:E87)</f>
        <v>13745</v>
      </c>
      <c r="G89" s="15">
        <f>SUM(G73:G87)</f>
        <v>23418</v>
      </c>
    </row>
    <row r="90" spans="1:7" ht="21" customHeight="1">
      <c r="A90" s="9" t="s">
        <v>62</v>
      </c>
      <c r="B90" s="10"/>
      <c r="E90" s="13"/>
      <c r="G90" s="13"/>
    </row>
    <row r="91" spans="1:7" ht="21" customHeight="1">
      <c r="A91" s="9" t="s">
        <v>49</v>
      </c>
      <c r="B91" s="10"/>
      <c r="E91" s="12">
        <v>3907</v>
      </c>
      <c r="G91" s="12">
        <v>3597</v>
      </c>
    </row>
    <row r="92" spans="1:7" ht="21" customHeight="1">
      <c r="A92" s="9" t="s">
        <v>50</v>
      </c>
      <c r="B92" s="10"/>
      <c r="E92" s="12">
        <v>68450</v>
      </c>
      <c r="G92" s="12">
        <v>77959</v>
      </c>
    </row>
    <row r="93" spans="1:7" ht="21" customHeight="1">
      <c r="A93" s="9" t="s">
        <v>51</v>
      </c>
      <c r="B93" s="10"/>
      <c r="E93" s="12">
        <v>1809</v>
      </c>
      <c r="G93" s="12">
        <v>8012</v>
      </c>
    </row>
    <row r="94" spans="1:7" ht="21" customHeight="1">
      <c r="A94" s="9" t="s">
        <v>52</v>
      </c>
      <c r="B94" s="10"/>
      <c r="E94" s="12">
        <v>-547</v>
      </c>
      <c r="G94" s="12">
        <v>-1916</v>
      </c>
    </row>
    <row r="95" spans="1:7" ht="21" customHeight="1">
      <c r="A95" s="9" t="s">
        <v>63</v>
      </c>
      <c r="B95" s="10"/>
      <c r="E95" s="12"/>
      <c r="G95" s="12"/>
    </row>
    <row r="96" spans="1:7" ht="21" customHeight="1">
      <c r="A96" s="9" t="s">
        <v>53</v>
      </c>
      <c r="B96" s="10"/>
      <c r="E96" s="12">
        <v>-46496</v>
      </c>
      <c r="G96" s="12">
        <v>-27739</v>
      </c>
    </row>
    <row r="97" spans="1:7" ht="21" customHeight="1">
      <c r="A97" s="9" t="s">
        <v>54</v>
      </c>
      <c r="B97" s="10"/>
      <c r="E97" s="46">
        <v>2560</v>
      </c>
      <c r="G97" s="46">
        <v>296</v>
      </c>
    </row>
    <row r="98" spans="1:7" ht="21" customHeight="1">
      <c r="A98" s="9" t="s">
        <v>42</v>
      </c>
      <c r="B98" s="10"/>
      <c r="E98" s="12">
        <f>SUM(E89,E91:E97)</f>
        <v>43428</v>
      </c>
      <c r="G98" s="12">
        <f>SUM(G89,G91:G97)</f>
        <v>83627</v>
      </c>
    </row>
    <row r="99" spans="1:7" ht="21" customHeight="1">
      <c r="A99" s="19" t="s">
        <v>71</v>
      </c>
      <c r="B99" s="8"/>
      <c r="E99" s="12">
        <v>245</v>
      </c>
      <c r="G99" s="12">
        <v>313</v>
      </c>
    </row>
    <row r="100" spans="1:7" ht="21" customHeight="1">
      <c r="A100" s="9" t="s">
        <v>70</v>
      </c>
      <c r="B100" s="10"/>
      <c r="E100" s="12">
        <v>-3058</v>
      </c>
      <c r="G100" s="12">
        <v>-3048</v>
      </c>
    </row>
    <row r="101" spans="1:7" ht="21" customHeight="1">
      <c r="A101" s="16" t="s">
        <v>108</v>
      </c>
      <c r="B101" s="10"/>
      <c r="E101" s="17">
        <f>SUM(E99:E100)+E98</f>
        <v>40615</v>
      </c>
      <c r="G101" s="17">
        <f>SUM(G98:G100)</f>
        <v>80892</v>
      </c>
    </row>
    <row r="102" spans="1:7" ht="21" customHeight="1">
      <c r="A102" s="9"/>
      <c r="B102" s="10"/>
      <c r="E102" s="15"/>
      <c r="G102" s="15"/>
    </row>
    <row r="103" spans="1:2" ht="21" customHeight="1">
      <c r="A103" s="18" t="s">
        <v>1</v>
      </c>
      <c r="B103" s="10"/>
    </row>
    <row r="104" ht="21.75" customHeight="1">
      <c r="G104" s="69" t="s">
        <v>100</v>
      </c>
    </row>
    <row r="105" spans="1:7" s="25" customFormat="1" ht="21.75" customHeight="1">
      <c r="A105" s="7" t="s">
        <v>81</v>
      </c>
      <c r="B105" s="7"/>
      <c r="C105" s="43"/>
      <c r="D105" s="7"/>
      <c r="E105" s="7"/>
      <c r="F105" s="7"/>
      <c r="G105" s="7"/>
    </row>
    <row r="106" ht="21.75" customHeight="1">
      <c r="A106" s="7" t="s">
        <v>77</v>
      </c>
    </row>
    <row r="107" spans="1:6" s="25" customFormat="1" ht="21.75" customHeight="1">
      <c r="A107" s="7" t="s">
        <v>141</v>
      </c>
      <c r="B107" s="26"/>
      <c r="C107" s="27"/>
      <c r="D107" s="26"/>
      <c r="E107" s="26"/>
      <c r="F107" s="26"/>
    </row>
    <row r="108" spans="1:7" s="25" customFormat="1" ht="21.75" customHeight="1">
      <c r="A108" s="19"/>
      <c r="B108" s="26"/>
      <c r="D108" s="26"/>
      <c r="E108" s="26"/>
      <c r="F108" s="26"/>
      <c r="G108" s="28" t="s">
        <v>94</v>
      </c>
    </row>
    <row r="109" spans="1:7" s="25" customFormat="1" ht="21.75" customHeight="1">
      <c r="A109" s="19"/>
      <c r="B109" s="26"/>
      <c r="C109" s="30"/>
      <c r="D109" s="26"/>
      <c r="E109" s="32">
        <v>2016</v>
      </c>
      <c r="F109" s="31"/>
      <c r="G109" s="33">
        <v>2015</v>
      </c>
    </row>
    <row r="110" ht="21.75" customHeight="1">
      <c r="A110" s="7" t="s">
        <v>55</v>
      </c>
    </row>
    <row r="111" spans="1:7" ht="21.75" customHeight="1">
      <c r="A111" s="19" t="s">
        <v>88</v>
      </c>
      <c r="E111" s="15">
        <v>-27248</v>
      </c>
      <c r="F111" s="15"/>
      <c r="G111" s="15">
        <v>-140727</v>
      </c>
    </row>
    <row r="112" spans="1:7" ht="21.75" customHeight="1">
      <c r="A112" s="19" t="s">
        <v>152</v>
      </c>
      <c r="E112" s="15">
        <v>-10000</v>
      </c>
      <c r="F112" s="15"/>
      <c r="G112" s="15">
        <v>0</v>
      </c>
    </row>
    <row r="113" spans="1:7" ht="21.75" customHeight="1">
      <c r="A113" s="20" t="s">
        <v>72</v>
      </c>
      <c r="E113" s="15">
        <v>-13889</v>
      </c>
      <c r="F113" s="15"/>
      <c r="G113" s="15">
        <v>-28217</v>
      </c>
    </row>
    <row r="114" spans="1:7" ht="21.75" customHeight="1">
      <c r="A114" s="19" t="s">
        <v>125</v>
      </c>
      <c r="E114" s="15">
        <v>21</v>
      </c>
      <c r="F114" s="15"/>
      <c r="G114" s="15">
        <v>86</v>
      </c>
    </row>
    <row r="115" spans="1:7" ht="21.75" customHeight="1">
      <c r="A115" s="19" t="s">
        <v>112</v>
      </c>
      <c r="E115" s="47">
        <v>-648</v>
      </c>
      <c r="G115" s="47">
        <v>-7286</v>
      </c>
    </row>
    <row r="116" spans="1:7" ht="21.75" customHeight="1">
      <c r="A116" s="7" t="s">
        <v>73</v>
      </c>
      <c r="E116" s="17">
        <f>SUM(E111:E115)</f>
        <v>-51764</v>
      </c>
      <c r="G116" s="17">
        <f>SUM(G111:G115)</f>
        <v>-176144</v>
      </c>
    </row>
    <row r="117" spans="1:7" ht="21.75" customHeight="1">
      <c r="A117" s="7" t="s">
        <v>56</v>
      </c>
      <c r="E117" s="12"/>
      <c r="G117" s="12"/>
    </row>
    <row r="118" spans="1:7" ht="21.75" customHeight="1">
      <c r="A118" s="9" t="s">
        <v>74</v>
      </c>
      <c r="E118" s="12">
        <v>-3</v>
      </c>
      <c r="G118" s="12">
        <v>-5</v>
      </c>
    </row>
    <row r="119" spans="1:7" ht="21.75" customHeight="1">
      <c r="A119" s="9" t="s">
        <v>57</v>
      </c>
      <c r="E119" s="12">
        <v>-7979</v>
      </c>
      <c r="G119" s="12">
        <v>-7961</v>
      </c>
    </row>
    <row r="120" spans="1:7" ht="21.75" customHeight="1">
      <c r="A120" s="16" t="s">
        <v>109</v>
      </c>
      <c r="E120" s="17">
        <f>SUM(E118:E119)</f>
        <v>-7982</v>
      </c>
      <c r="G120" s="17">
        <f>SUM(G118:G119)</f>
        <v>-7966</v>
      </c>
    </row>
    <row r="121" spans="1:7" ht="21.75" customHeight="1">
      <c r="A121" s="16" t="s">
        <v>133</v>
      </c>
      <c r="E121" s="12">
        <f>SUM(E101,E116,E120)</f>
        <v>-19131</v>
      </c>
      <c r="G121" s="12">
        <f>SUM(G101,G116,G120)</f>
        <v>-103218</v>
      </c>
    </row>
    <row r="122" spans="1:7" ht="21.75" customHeight="1">
      <c r="A122" s="9" t="s">
        <v>103</v>
      </c>
      <c r="E122" s="46">
        <v>30211</v>
      </c>
      <c r="G122" s="46">
        <v>127987</v>
      </c>
    </row>
    <row r="123" spans="1:7" ht="21.75" customHeight="1" thickBot="1">
      <c r="A123" s="16" t="s">
        <v>104</v>
      </c>
      <c r="E123" s="21">
        <f>SUM(E121:E122)</f>
        <v>11080</v>
      </c>
      <c r="G123" s="21">
        <f>SUM(G121:G122)</f>
        <v>24769</v>
      </c>
    </row>
    <row r="124" spans="1:7" ht="21.75" customHeight="1" thickTop="1">
      <c r="A124" s="19"/>
      <c r="E124" s="12"/>
      <c r="G124" s="12"/>
    </row>
    <row r="125" spans="1:7" ht="21.75" customHeight="1">
      <c r="A125" s="16" t="s">
        <v>105</v>
      </c>
      <c r="E125" s="12"/>
      <c r="G125" s="12"/>
    </row>
    <row r="126" spans="1:7" ht="21.75" customHeight="1">
      <c r="A126" s="9" t="s">
        <v>101</v>
      </c>
      <c r="E126" s="12"/>
      <c r="G126" s="12"/>
    </row>
    <row r="127" spans="1:7" ht="21.75" customHeight="1">
      <c r="A127" s="9" t="s">
        <v>102</v>
      </c>
      <c r="E127" s="12">
        <v>60</v>
      </c>
      <c r="G127" s="12">
        <v>39</v>
      </c>
    </row>
    <row r="128" spans="1:7" ht="21.75" customHeight="1">
      <c r="A128" s="19"/>
      <c r="E128" s="12"/>
      <c r="G128" s="12"/>
    </row>
    <row r="129" ht="21.75" customHeight="1">
      <c r="A129" s="18" t="s">
        <v>1</v>
      </c>
    </row>
  </sheetData>
  <sheetProtection/>
  <printOptions horizontalCentered="1"/>
  <pageMargins left="0.9448818897637796" right="0.7480314960629921" top="0.9055118110236221" bottom="0.7480314960629921" header="0.5118110236220472" footer="0.5118110236220472"/>
  <pageSetup horizontalDpi="600" verticalDpi="600" orientation="portrait" paperSize="9" scale="90" r:id="rId1"/>
  <headerFooter alignWithMargins="0">
    <oddHeader>&amp;C&amp;"Arial,Bold"&amp;11FINAL DRAFT</oddHeader>
    <oddFooter>&amp;R&amp;"Arial,Regular"&amp;8We, being responsible for the preparation of
these financial statements and notes thereto,
hereby approve their issue in final form.
………………..……………………..…….…
Directors                           
</oddFooter>
  </headerFooter>
  <rowBreaks count="3" manualBreakCount="3">
    <brk id="33" max="6" man="1"/>
    <brk id="65" max="6" man="1"/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showGridLines="0" view="pageBreakPreview" zoomScaleNormal="90" zoomScaleSheetLayoutView="100" workbookViewId="0" topLeftCell="A4">
      <selection activeCell="A20" sqref="A20"/>
    </sheetView>
  </sheetViews>
  <sheetFormatPr defaultColWidth="10.875" defaultRowHeight="23.25" customHeight="1"/>
  <cols>
    <col min="1" max="1" width="31.625" style="66" customWidth="1"/>
    <col min="2" max="2" width="1.25" style="66" customWidth="1"/>
    <col min="3" max="3" width="5.625" style="66" customWidth="1"/>
    <col min="4" max="4" width="12.875" style="66" customWidth="1"/>
    <col min="5" max="5" width="0.875" style="66" customWidth="1"/>
    <col min="6" max="6" width="12.875" style="66" customWidth="1"/>
    <col min="7" max="7" width="0.875" style="66" customWidth="1"/>
    <col min="8" max="8" width="12.875" style="66" customWidth="1"/>
    <col min="9" max="9" width="0.875" style="66" customWidth="1"/>
    <col min="10" max="10" width="14.25390625" style="66" customWidth="1"/>
    <col min="11" max="11" width="0.875" style="67" customWidth="1"/>
    <col min="12" max="12" width="12.875" style="66" customWidth="1"/>
    <col min="13" max="16384" width="10.875" style="66" customWidth="1"/>
  </cols>
  <sheetData>
    <row r="1" ht="23.25" customHeight="1">
      <c r="L1" s="68" t="s">
        <v>100</v>
      </c>
    </row>
    <row r="2" spans="1:12" s="52" customFormat="1" ht="23.25" customHeight="1">
      <c r="A2" s="74" t="s">
        <v>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52" customFormat="1" ht="23.25" customHeight="1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52" customFormat="1" ht="23.25" customHeight="1">
      <c r="A4" s="7" t="s">
        <v>141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52" customFormat="1" ht="23.25" customHeight="1">
      <c r="A5" s="53"/>
      <c r="B5" s="54"/>
      <c r="C5" s="54"/>
      <c r="D5" s="54"/>
      <c r="E5" s="54"/>
      <c r="F5" s="54"/>
      <c r="G5" s="54"/>
      <c r="H5" s="54"/>
      <c r="I5" s="54"/>
      <c r="J5" s="55"/>
      <c r="K5" s="54"/>
      <c r="L5" s="55" t="s">
        <v>94</v>
      </c>
    </row>
    <row r="6" spans="1:12" s="52" customFormat="1" ht="23.25" customHeight="1">
      <c r="A6" s="53"/>
      <c r="B6" s="54"/>
      <c r="C6" s="54"/>
      <c r="D6" s="56"/>
      <c r="E6" s="54"/>
      <c r="F6" s="56"/>
      <c r="G6" s="54"/>
      <c r="H6" s="56"/>
      <c r="I6" s="54"/>
      <c r="J6" s="56"/>
      <c r="K6" s="54"/>
      <c r="L6" s="55"/>
    </row>
    <row r="7" spans="1:10" s="56" customFormat="1" ht="23.25" customHeight="1">
      <c r="A7" s="57"/>
      <c r="B7" s="57"/>
      <c r="C7" s="57"/>
      <c r="H7" s="78" t="s">
        <v>64</v>
      </c>
      <c r="I7" s="78"/>
      <c r="J7" s="78"/>
    </row>
    <row r="8" spans="1:10" s="56" customFormat="1" ht="23.25" customHeight="1">
      <c r="A8" s="57"/>
      <c r="B8" s="57"/>
      <c r="C8" s="57"/>
      <c r="D8" s="56" t="s">
        <v>61</v>
      </c>
      <c r="E8" s="54"/>
      <c r="H8" s="71" t="s">
        <v>67</v>
      </c>
      <c r="I8" s="71"/>
      <c r="J8" s="71"/>
    </row>
    <row r="9" spans="1:10" s="56" customFormat="1" ht="23.25" customHeight="1">
      <c r="A9" s="57"/>
      <c r="B9" s="57"/>
      <c r="C9" s="57"/>
      <c r="D9" s="56" t="s">
        <v>60</v>
      </c>
      <c r="F9" s="56" t="s">
        <v>89</v>
      </c>
      <c r="H9" s="72" t="s">
        <v>113</v>
      </c>
      <c r="I9" s="71"/>
      <c r="J9" s="71"/>
    </row>
    <row r="10" spans="1:12" s="56" customFormat="1" ht="23.25" customHeight="1">
      <c r="A10" s="57"/>
      <c r="B10" s="59"/>
      <c r="C10" s="30" t="s">
        <v>0</v>
      </c>
      <c r="D10" s="58" t="s">
        <v>3</v>
      </c>
      <c r="F10" s="58" t="s">
        <v>90</v>
      </c>
      <c r="H10" s="58" t="s">
        <v>114</v>
      </c>
      <c r="J10" s="60" t="s">
        <v>68</v>
      </c>
      <c r="L10" s="58" t="s">
        <v>2</v>
      </c>
    </row>
    <row r="11" spans="1:12" s="52" customFormat="1" ht="23.25" customHeight="1">
      <c r="A11" s="74" t="s">
        <v>111</v>
      </c>
      <c r="B11" s="53"/>
      <c r="C11" s="53"/>
      <c r="D11" s="61">
        <v>200000</v>
      </c>
      <c r="E11" s="61"/>
      <c r="F11" s="61">
        <v>39810</v>
      </c>
      <c r="G11" s="61"/>
      <c r="H11" s="61">
        <v>10075</v>
      </c>
      <c r="I11" s="61"/>
      <c r="J11" s="61">
        <v>29181</v>
      </c>
      <c r="K11" s="61"/>
      <c r="L11" s="61">
        <f>SUM(D11:J11)</f>
        <v>279066</v>
      </c>
    </row>
    <row r="12" spans="1:12" s="52" customFormat="1" ht="22.5" customHeight="1">
      <c r="A12" s="53" t="s">
        <v>57</v>
      </c>
      <c r="B12" s="53"/>
      <c r="C12" s="62">
        <v>17</v>
      </c>
      <c r="D12" s="61">
        <v>0</v>
      </c>
      <c r="E12" s="61"/>
      <c r="F12" s="61">
        <v>0</v>
      </c>
      <c r="G12" s="61"/>
      <c r="H12" s="61">
        <v>0</v>
      </c>
      <c r="I12" s="61"/>
      <c r="J12" s="61">
        <v>-8000</v>
      </c>
      <c r="K12" s="61"/>
      <c r="L12" s="61">
        <f>SUM(D12:J12)</f>
        <v>-8000</v>
      </c>
    </row>
    <row r="13" spans="1:12" s="52" customFormat="1" ht="22.5" customHeight="1">
      <c r="A13" s="53" t="s">
        <v>128</v>
      </c>
      <c r="B13" s="53"/>
      <c r="C13" s="62"/>
      <c r="D13" s="61"/>
      <c r="E13" s="61"/>
      <c r="F13" s="61"/>
      <c r="G13" s="61"/>
      <c r="H13" s="61"/>
      <c r="I13" s="61"/>
      <c r="J13" s="61"/>
      <c r="K13" s="61"/>
      <c r="L13" s="61"/>
    </row>
    <row r="14" spans="1:12" s="52" customFormat="1" ht="23.25" customHeight="1">
      <c r="A14" s="53" t="s">
        <v>129</v>
      </c>
      <c r="B14" s="53"/>
      <c r="C14" s="53"/>
      <c r="D14" s="63">
        <v>0</v>
      </c>
      <c r="E14" s="61"/>
      <c r="F14" s="63">
        <v>0</v>
      </c>
      <c r="G14" s="61"/>
      <c r="H14" s="63">
        <v>0</v>
      </c>
      <c r="I14" s="61"/>
      <c r="J14" s="61">
        <f>'pl&amp;cf'!G58</f>
        <v>1847</v>
      </c>
      <c r="K14" s="61"/>
      <c r="L14" s="75">
        <f>SUM(D14:J14)</f>
        <v>1847</v>
      </c>
    </row>
    <row r="15" spans="1:12" s="52" customFormat="1" ht="23.25" customHeight="1" thickBot="1">
      <c r="A15" s="74" t="s">
        <v>137</v>
      </c>
      <c r="B15" s="53"/>
      <c r="C15" s="53"/>
      <c r="D15" s="64">
        <f>SUM(D11:D14)</f>
        <v>200000</v>
      </c>
      <c r="E15" s="61"/>
      <c r="F15" s="64">
        <f>SUM(F11:F14)</f>
        <v>39810</v>
      </c>
      <c r="G15" s="61"/>
      <c r="H15" s="64">
        <f>SUM(H11:H14)</f>
        <v>10075</v>
      </c>
      <c r="I15" s="61"/>
      <c r="J15" s="64">
        <f>SUM(J11:J14)</f>
        <v>23028</v>
      </c>
      <c r="K15" s="61"/>
      <c r="L15" s="64">
        <f>SUM(L11:L14)</f>
        <v>272913</v>
      </c>
    </row>
    <row r="16" s="65" customFormat="1" ht="23.25" customHeight="1" thickTop="1">
      <c r="K16" s="61"/>
    </row>
    <row r="17" spans="1:12" s="52" customFormat="1" ht="23.25" customHeight="1">
      <c r="A17" s="74" t="s">
        <v>117</v>
      </c>
      <c r="B17" s="53"/>
      <c r="C17" s="53"/>
      <c r="D17" s="61">
        <v>200000</v>
      </c>
      <c r="E17" s="61"/>
      <c r="F17" s="61">
        <v>39810</v>
      </c>
      <c r="G17" s="61"/>
      <c r="H17" s="61">
        <v>10509</v>
      </c>
      <c r="I17" s="61"/>
      <c r="J17" s="61">
        <v>28360</v>
      </c>
      <c r="K17" s="61"/>
      <c r="L17" s="61">
        <f>SUM(D17:J17)</f>
        <v>278679</v>
      </c>
    </row>
    <row r="18" spans="1:12" s="52" customFormat="1" ht="22.5" customHeight="1">
      <c r="A18" s="53" t="s">
        <v>57</v>
      </c>
      <c r="B18" s="53"/>
      <c r="C18" s="62">
        <v>17</v>
      </c>
      <c r="D18" s="61">
        <v>0</v>
      </c>
      <c r="E18" s="61"/>
      <c r="F18" s="61">
        <v>0</v>
      </c>
      <c r="G18" s="61"/>
      <c r="H18" s="61">
        <v>0</v>
      </c>
      <c r="I18" s="61"/>
      <c r="J18" s="61">
        <v>-8000</v>
      </c>
      <c r="K18" s="61"/>
      <c r="L18" s="61">
        <f>SUM(D18:J18)</f>
        <v>-8000</v>
      </c>
    </row>
    <row r="19" spans="1:12" s="52" customFormat="1" ht="23.25" customHeight="1">
      <c r="A19" s="53" t="s">
        <v>128</v>
      </c>
      <c r="B19" s="53"/>
      <c r="C19" s="53"/>
      <c r="D19" s="61"/>
      <c r="E19" s="61"/>
      <c r="F19" s="61"/>
      <c r="G19" s="61"/>
      <c r="H19" s="61"/>
      <c r="I19" s="61"/>
      <c r="J19" s="61"/>
      <c r="K19" s="61"/>
      <c r="L19" s="61"/>
    </row>
    <row r="20" spans="1:12" s="52" customFormat="1" ht="23.25" customHeight="1">
      <c r="A20" s="53" t="s">
        <v>129</v>
      </c>
      <c r="B20" s="53"/>
      <c r="C20" s="53"/>
      <c r="D20" s="61">
        <v>0</v>
      </c>
      <c r="E20" s="61"/>
      <c r="F20" s="61">
        <v>0</v>
      </c>
      <c r="G20" s="61"/>
      <c r="H20" s="61">
        <v>0</v>
      </c>
      <c r="I20" s="61"/>
      <c r="J20" s="61">
        <f>'pl&amp;cf'!E58</f>
        <v>-1551</v>
      </c>
      <c r="K20" s="61"/>
      <c r="L20" s="61">
        <f>SUM(D20:J20)</f>
        <v>-1551</v>
      </c>
    </row>
    <row r="21" spans="1:12" s="52" customFormat="1" ht="23.25" customHeight="1" thickBot="1">
      <c r="A21" s="74" t="s">
        <v>138</v>
      </c>
      <c r="B21" s="53"/>
      <c r="C21" s="53"/>
      <c r="D21" s="64">
        <f>SUM(D17:D20)</f>
        <v>200000</v>
      </c>
      <c r="E21" s="61"/>
      <c r="F21" s="64">
        <f>SUM(F17:F20)</f>
        <v>39810</v>
      </c>
      <c r="G21" s="61"/>
      <c r="H21" s="64">
        <f>SUM(H17:H20)</f>
        <v>10509</v>
      </c>
      <c r="I21" s="61"/>
      <c r="J21" s="64">
        <f>SUM(J17:J20)</f>
        <v>18809</v>
      </c>
      <c r="K21" s="61"/>
      <c r="L21" s="64">
        <f>SUM(L17:L20)</f>
        <v>269128</v>
      </c>
    </row>
    <row r="22" ht="23.25" customHeight="1" thickTop="1"/>
    <row r="23" ht="23.25" customHeight="1">
      <c r="A23" s="66" t="s">
        <v>1</v>
      </c>
    </row>
  </sheetData>
  <sheetProtection/>
  <mergeCells count="1">
    <mergeCell ref="H7:J7"/>
  </mergeCells>
  <printOptions horizontalCentered="1"/>
  <pageMargins left="0.9448818897637796" right="0.11811023622047245" top="0.9055118110236221" bottom="0.7480314960629921" header="0.5118110236220472" footer="0.5118110236220472"/>
  <pageSetup horizontalDpi="600" verticalDpi="600" orientation="portrait" paperSize="9" scale="85" r:id="rId1"/>
  <headerFooter alignWithMargins="0">
    <oddHeader>&amp;C&amp;"Arial,Bold"&amp;11FINAL DRAFT</oddHeader>
    <oddFooter>&amp;R&amp;"Arial,Regular"&amp;8We, being responsible for the preparation of
these financial statements and notes thereto,
hereby approve their issue in final form.
………………..……………………..…….…
Directors                   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Keatsuda Twonthai</cp:lastModifiedBy>
  <cp:lastPrinted>2016-10-27T08:33:54Z</cp:lastPrinted>
  <dcterms:created xsi:type="dcterms:W3CDTF">1997-08-09T11:52:15Z</dcterms:created>
  <dcterms:modified xsi:type="dcterms:W3CDTF">2016-10-27T08:33:56Z</dcterms:modified>
  <cp:category/>
  <cp:version/>
  <cp:contentType/>
  <cp:contentStatus/>
</cp:coreProperties>
</file>